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3510" yWindow="0" windowWidth="24120" windowHeight="15600" tabRatio="356" firstSheet="1" activeTab="1"/>
  </bookViews>
  <sheets>
    <sheet name="Troškovnik A. Stepinca Jakšić" sheetId="182" r:id="rId1"/>
    <sheet name="Rekapitulacija" sheetId="183" r:id="rId2"/>
  </sheets>
  <definedNames>
    <definedName name="_Toc532263130" localSheetId="0">'Troškovnik A. Stepinca Jakšić'!#REF!</definedName>
    <definedName name="_Toc532263132" localSheetId="0">'Troškovnik A. Stepinca Jakšić'!#REF!</definedName>
    <definedName name="_Toc532286383" localSheetId="0">'Troškovnik A. Stepinca Jakšić'!#REF!</definedName>
    <definedName name="_Toc532286385" localSheetId="0">'Troškovnik A. Stepinca Jakšić'!#REF!</definedName>
    <definedName name="_xlnm.Print_Titles" localSheetId="0">'Troškovnik A. Stepinca Jakšić'!$1:$8</definedName>
    <definedName name="_xlnm.Print_Area" localSheetId="1">Rekapitulacija!$A$1:$F$37</definedName>
    <definedName name="_xlnm.Print_Area" localSheetId="0">'Troškovnik A. Stepinca Jakšić'!$A$1:$G$276</definedName>
  </definedNames>
  <calcPr calcId="18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6" i="182" l="1"/>
  <c r="G84" i="182"/>
  <c r="G275" i="182" l="1"/>
  <c r="F21" i="183" s="1"/>
  <c r="B7" i="183" l="1"/>
  <c r="B6" i="183"/>
  <c r="B5" i="183"/>
  <c r="B3" i="183"/>
  <c r="G217" i="182" l="1"/>
  <c r="G222" i="182"/>
  <c r="G168" i="182" l="1"/>
  <c r="G167" i="182"/>
  <c r="G237" i="182"/>
  <c r="G243" i="182"/>
  <c r="G213" i="182"/>
  <c r="E166" i="182" l="1"/>
  <c r="G166" i="182" s="1"/>
  <c r="G188" i="182"/>
  <c r="G178" i="182"/>
  <c r="G183" i="182"/>
  <c r="G153" i="182" l="1"/>
  <c r="G140" i="182"/>
  <c r="G141" i="182" l="1"/>
  <c r="G106" i="182"/>
  <c r="G65" i="182"/>
  <c r="G39" i="182"/>
  <c r="G37" i="182"/>
  <c r="G36" i="182"/>
  <c r="G38" i="182"/>
  <c r="E34" i="182" l="1"/>
  <c r="E33" i="182"/>
  <c r="G33" i="182" s="1"/>
  <c r="G32" i="182"/>
  <c r="G31" i="182"/>
  <c r="G257" i="182" l="1"/>
  <c r="G154" i="182" l="1"/>
  <c r="G113" i="182" l="1"/>
  <c r="G209" i="182" l="1"/>
  <c r="G165" i="182" l="1"/>
  <c r="G152" i="182" l="1"/>
  <c r="G47" i="182" l="1"/>
  <c r="G46" i="182"/>
  <c r="G45" i="182"/>
  <c r="G151" i="182" l="1"/>
  <c r="G139" i="182" l="1"/>
  <c r="G66" i="182" l="1"/>
  <c r="G200" i="182" l="1"/>
  <c r="G199" i="182"/>
  <c r="G258" i="182" l="1"/>
  <c r="G256" i="182"/>
  <c r="G252" i="182" l="1"/>
  <c r="G251" i="182" l="1"/>
  <c r="G242" i="182" l="1"/>
  <c r="G149" i="182" l="1"/>
  <c r="G150" i="182"/>
  <c r="G137" i="182" l="1"/>
  <c r="G138" i="182"/>
  <c r="G136" i="182" l="1"/>
  <c r="G146" i="182"/>
  <c r="G135" i="182"/>
  <c r="G123" i="182" l="1"/>
  <c r="G103" i="182" l="1"/>
  <c r="G40" i="182" l="1"/>
  <c r="G145" i="182" l="1"/>
  <c r="G144" i="182"/>
  <c r="G143" i="182"/>
  <c r="G90" i="182" l="1"/>
  <c r="G71" i="182"/>
  <c r="G53" i="182" l="1"/>
  <c r="G231" i="182" l="1"/>
  <c r="G236" i="182" l="1"/>
  <c r="G194" i="182" l="1"/>
  <c r="G173" i="182"/>
  <c r="G193" i="182"/>
  <c r="G226" i="182"/>
  <c r="G260" i="182" l="1"/>
  <c r="G202" i="182"/>
  <c r="G52" i="182" l="1"/>
  <c r="G35" i="182"/>
  <c r="G34" i="182" l="1"/>
  <c r="G25" i="182"/>
  <c r="F19" i="183" l="1"/>
  <c r="G54" i="182" l="1"/>
  <c r="G97" i="182" l="1"/>
  <c r="G96" i="182"/>
  <c r="G115" i="182" l="1"/>
  <c r="G30" i="182"/>
  <c r="G132" i="182" l="1"/>
  <c r="G130" i="182" l="1"/>
  <c r="G131" i="182" l="1"/>
  <c r="G156" i="182" l="1"/>
  <c r="G56" i="182"/>
  <c r="F13" i="183" l="1"/>
  <c r="F15" i="183"/>
  <c r="F17" i="183" l="1"/>
  <c r="F11" i="183"/>
  <c r="F22" i="183" l="1"/>
  <c r="F24" i="183" s="1"/>
  <c r="F26" i="183" l="1"/>
</calcChain>
</file>

<file path=xl/sharedStrings.xml><?xml version="1.0" encoding="utf-8"?>
<sst xmlns="http://schemas.openxmlformats.org/spreadsheetml/2006/main" count="462" uniqueCount="357">
  <si>
    <t>Investitor:</t>
  </si>
  <si>
    <t>Pripremni radovi</t>
  </si>
  <si>
    <t>Zemljani radovi</t>
  </si>
  <si>
    <t>Odvodnja</t>
  </si>
  <si>
    <t>Kolnička konstrukcija</t>
  </si>
  <si>
    <t>Oprema ceste</t>
  </si>
  <si>
    <t>Red. br.</t>
  </si>
  <si>
    <t>O.T.U.</t>
  </si>
  <si>
    <t xml:space="preserve"> Jed.mj.</t>
  </si>
  <si>
    <t>Količina</t>
  </si>
  <si>
    <t>Ukupno</t>
  </si>
  <si>
    <t>UKUPNO:</t>
  </si>
  <si>
    <t>SVEUKUPNO S PDV-om:</t>
  </si>
  <si>
    <t>ZEMLJANI RADOVI</t>
  </si>
  <si>
    <t>PRIPREMNI RADOVI</t>
  </si>
  <si>
    <t>2-09</t>
  </si>
  <si>
    <t>m2</t>
  </si>
  <si>
    <t>Po kubičnom metru stvarno izvedenog nasipa.</t>
  </si>
  <si>
    <t>3.)</t>
  </si>
  <si>
    <t>3.2</t>
  </si>
  <si>
    <t>3.4</t>
  </si>
  <si>
    <t>4.)</t>
  </si>
  <si>
    <t>4.3</t>
  </si>
  <si>
    <t>Rad se mjeri u kubičnim metrima u zbijenom stanju.</t>
  </si>
  <si>
    <t>5.)</t>
  </si>
  <si>
    <t>5.2</t>
  </si>
  <si>
    <t>1.</t>
  </si>
  <si>
    <t>2.</t>
  </si>
  <si>
    <t>3.</t>
  </si>
  <si>
    <t>5.</t>
  </si>
  <si>
    <t>1.)</t>
  </si>
  <si>
    <t>2.)</t>
  </si>
  <si>
    <t>2.2</t>
  </si>
  <si>
    <t>4.2</t>
  </si>
  <si>
    <t>4.1</t>
  </si>
  <si>
    <t>1.2</t>
  </si>
  <si>
    <t>OPREMA CESTE</t>
  </si>
  <si>
    <t>2-09.1</t>
  </si>
  <si>
    <t>9-02</t>
  </si>
  <si>
    <t>OPIS RADA</t>
  </si>
  <si>
    <t>kom</t>
  </si>
  <si>
    <t>1-02</t>
  </si>
  <si>
    <t>GEODETSKI RADOVI</t>
  </si>
  <si>
    <t>1.1</t>
  </si>
  <si>
    <t>1-02.1</t>
  </si>
  <si>
    <t>ISKOLČENJE TRASE I OBJEKATA</t>
  </si>
  <si>
    <t>A.   Izvođač  je dužan pri sastavljanju ponude obići buduće gradilište te za jedinične mjere iskazane u komadima dati cijene koje obuhvaćaju potpun i konačan opis rada.</t>
  </si>
  <si>
    <t>m3</t>
  </si>
  <si>
    <t>OZNAKE NA KOLNIKU</t>
  </si>
  <si>
    <t>5-04</t>
  </si>
  <si>
    <t>6-03</t>
  </si>
  <si>
    <t>ODVODNJA</t>
  </si>
  <si>
    <t>5-01</t>
  </si>
  <si>
    <t>Obračun radova po m2 ili toni:</t>
  </si>
  <si>
    <t>KOLNIČKA KONSTRUKCIJA</t>
  </si>
  <si>
    <t>Obračun radova:</t>
  </si>
  <si>
    <t>NOSIVI SLOJEVI OD ZRNATOG KAMENOG MATERIJALA</t>
  </si>
  <si>
    <t>9-02.1</t>
  </si>
  <si>
    <t>UZDUŽNE OZNAKE NA KOLNIKU</t>
  </si>
  <si>
    <t>D.   U zoni zahvata gdje je projektom naznačeno postojanje instalacija izvođač je obvezan u prisustvu nadzornog inženjera izvršiti iskapanja radi utvrđivanja stvarnog položaja i dubine i postojećih instalacija i energetskih kabela uključivo i zatrpavanje rova po utvrđivanju položaja instalacija. Navedeni radovi moraju biti uključeni u jedinične cijene stavaka troškovnika i neće se posebno obračunavati.</t>
  </si>
  <si>
    <t>Ovaj rad obuhvaća izradu oznaka na kolniku za reguliranje prometa koje su definirane u Pravilniku i ovim OTU.
Boje i dimenzije oznaka određene su Pravilnikom i pripadajućim normama.</t>
  </si>
  <si>
    <t>Pod uzdužnim oznakama na kolniku razumijevaju se crte obilježene paralelno s osi kolnika, a služe za detaljno utvrđivanje načina upotrebe kolničke površine.</t>
  </si>
  <si>
    <t>IZRADA NASIPA</t>
  </si>
  <si>
    <t>3-04.7</t>
  </si>
  <si>
    <t>3-04.7.1</t>
  </si>
  <si>
    <t>Izrada betonskih rubnjaka</t>
  </si>
  <si>
    <t xml:space="preserve">  </t>
  </si>
  <si>
    <t>Rad se mjeri u metrima (m') postavljenih rubnjaka prema detaljima iz projekta, uključivo s izvedbom podloge.</t>
  </si>
  <si>
    <t>5.3</t>
  </si>
  <si>
    <t>1-03.2</t>
  </si>
  <si>
    <t>UKLANJANJE POSTOJEĆIH KONSTRUKCIJA NA PODRUČJU ZAHVATA</t>
  </si>
  <si>
    <t>REKAPITULACIJA:</t>
  </si>
  <si>
    <t>Broj projekta:</t>
  </si>
  <si>
    <t>Datum izrade:</t>
  </si>
  <si>
    <t>Razina obrade:</t>
  </si>
  <si>
    <t>Obračun radova po m2:</t>
  </si>
  <si>
    <t>B.  Obračun količina se  vrši prema dimenzijama i linijama iz projekta. Količine za svaku stavku rada, mjere se u neto iznosu u skladu s OTU za radove na cestama.</t>
  </si>
  <si>
    <t>Vrsta projekta:</t>
  </si>
  <si>
    <t>m1</t>
  </si>
  <si>
    <t>5.1</t>
  </si>
  <si>
    <t>1.2.3</t>
  </si>
  <si>
    <t>3.1</t>
  </si>
  <si>
    <t>F.   Izvođač je dužan održavati gradilište za vrijeme izvođenja radova (održavanje zelenila, vertikalne i horizontalne signalizacije i sve ostalo potrebno za sigurno odvijanje prometa).</t>
  </si>
  <si>
    <t>Po kubičnom metru iskopanog materijala mjereno u sraslom stanju.</t>
  </si>
  <si>
    <t>Grubo i fino strojno planiranje, te zbijanje glatkim valjcima ili valjcima s točkovima na pneumaticima.
Zbijanje posteljice u zemljanim materijalima treba izvršiti tako, da se postigne stupanj zbijenosti u odnosu na standardni Proctor-ov postupak Sz≥100%, odnosno modul stišljivosti Ms≥30MN/m2.</t>
  </si>
  <si>
    <t>2-10.1</t>
  </si>
  <si>
    <t>IZRADA POSTELJICE OD ZEMLJANIH MATERIJALA</t>
  </si>
  <si>
    <t>1.2.1</t>
  </si>
  <si>
    <t>1.3</t>
  </si>
  <si>
    <t>IZRADA NASIPA BANKINE OD ZEMLJANOG MATERIJALA (NASIPAVANJE I PLANIRANJE BANKINE I BERME MATERIJALOM IZ ISKOPA NAKON GOTOVE IZVEDBE)</t>
  </si>
  <si>
    <t>Ugradnja rubnjaka 18/24/100cm na mjestima izvođenja nove kolničke konstrukcije u pravcu ili zavojima velikih radijusa zaobljenja. Rad obuhvaća ugradnju rubnjaka u betonsku podlogu C16/20 u količini od 0.08 m3/m1, a sve prema detaljima iz projekta.</t>
  </si>
  <si>
    <t>Ugradnja rubnjaka 18/24/30cm u lepezama na križanju sa sporednim cestama i mjestima malih radijusa. Rad obuhvaća ugradnju rubnjaka u betonsku podlogu C16/20 u količini od 0.08 m3/m1, a sve prema detaljima iz projekta.</t>
  </si>
  <si>
    <t>Rubnjaci 8/20 cm uz nogostup. Rad obuhvaća ugradnju rubnjaka u betonsku podlogu C16/20 u količini od  0.06 m3/m1, a sve prema detaljima iz projekta.</t>
  </si>
  <si>
    <t>PDV 25%:</t>
  </si>
  <si>
    <t>Dobava, razastiranje, planiranje i zbijanje zemljanog materijala iz iskopa na bankinama uz potrebno kvašenje vodom. Traženi je stupanj zbijenosti u odnosu na standardni Proctor-ov postupak Sz≥100%, odnosno modul stišljivosti Ms≥30MN/m2. Manjak materijala dovozi se sa pozajmišta koji osigurava Izvođač radova. Dovoz uključen u stavku. Površinu nasipa humusirati i zatraviti smjesom trave. Humusiranje i zatravljenje je uključeno u stavku.</t>
  </si>
  <si>
    <t>E. Privremena regulacija prometa za vrijeme izvođenja radova uključuje  izradu eleborata privremene regulacije prometa te dobivanje suglasnosti na taj Elaborat od nadležne Uprave za ceste te se sukladno OTU 0-24 neće zasebno obračunavati.</t>
  </si>
  <si>
    <t>2-02.3</t>
  </si>
  <si>
    <t>- pješačka staza</t>
  </si>
  <si>
    <t>HABAJUĆI SLOJEVI (AC surf)</t>
  </si>
  <si>
    <t>3.3</t>
  </si>
  <si>
    <t>1-03.5</t>
  </si>
  <si>
    <t>LOKACIJA I ZAŠTITA KOMUNALNIH I OSTALIH PRIKLJUČAKA</t>
  </si>
  <si>
    <t>Rad obuhvaća dislociranje i zaštitu komunalnih instalacija i ostalih priključaka koji su sastavni dio buduće prometnice ili koji tijekom gradnje prometnice mogu biti ugrožene.</t>
  </si>
  <si>
    <t>Stavka sadrži sav prijevoz, rad i materijal potreban za potpuni dovršetak stavke.</t>
  </si>
  <si>
    <t>Prilagođavanje novoj niveleti poklopaca komunalnih instalacija - zatvarača za vodu i plin i hidranata. Ova stavka obuhvaća slijedeće radove: uklanjanje i zaštita kod iskopa okvira sa poklopcem, iskop i štemanje betona oko poklopca, izmještanje na novu kotu određenu projektom, zatrpavanje oko poklopaca uz nabijanje i betoniranje istih.</t>
  </si>
  <si>
    <t>PROJEKTANT:</t>
  </si>
  <si>
    <t>GRAĐEVINA:</t>
  </si>
  <si>
    <t>FAZA PROJEKTA:</t>
  </si>
  <si>
    <t>VRSTA PROJEKTA:</t>
  </si>
  <si>
    <t>9-01</t>
  </si>
  <si>
    <t>PROMETNI ZNAKOVI (OKOMITA SIGNALIZACIJA)</t>
  </si>
  <si>
    <t>9-01.2</t>
  </si>
  <si>
    <t>PROMETNI ZNAKOVI IZRIČITIH NAREDBI</t>
  </si>
  <si>
    <t>9-01.3</t>
  </si>
  <si>
    <t>PROMETNI ZNAKOVI OBAVIJESTI</t>
  </si>
  <si>
    <t>C02, 60x60 cm</t>
  </si>
  <si>
    <t>9-02.2</t>
  </si>
  <si>
    <t>POPREČNE OZNAKE NA KOLNIKU</t>
  </si>
  <si>
    <t>- pješački prijelazi, š=3.0m, bijela</t>
  </si>
  <si>
    <t>1.3.1</t>
  </si>
  <si>
    <t>1.3.2</t>
  </si>
  <si>
    <t>1.3.3</t>
  </si>
  <si>
    <t>1.4</t>
  </si>
  <si>
    <t>1.4.1</t>
  </si>
  <si>
    <t>1.4.2</t>
  </si>
  <si>
    <t>1.4.3</t>
  </si>
  <si>
    <t>6.</t>
  </si>
  <si>
    <t>IZRADA TEMELJA</t>
  </si>
  <si>
    <t>Izrada temelja stupa od betona klase C 20/25 s iskopom u materijalu "C" kategorije, oblika krnje piramide čije su stranice donjeg kvadrata 40 cm, gornjeg 40 cm, a visine 80 cm. Stavka obuhvaća iskop za temelje; dobavu, ugradbu i njegu betona; dobavu i ugradbu ankera i podložnih pločica za pričvršćenje stupa; zatrpavanje temelja; utovar viška materijala u prijevozno sredstvo i prijevoz do odlagališta, odnosno sav rad, opremu i materijal potreban za potpuno dovršenje stavke. Izvedba i kontrola kakvoće prema OTU 7-01, 7-01.4 i 9-01.</t>
  </si>
  <si>
    <t xml:space="preserve">Obračun je po komadu izvedenih temelja. </t>
  </si>
  <si>
    <t>POSTAVA STUPOVA</t>
  </si>
  <si>
    <t>Nabava, prijevoz i postavljanje stupova od FeZn cijevi, Ø 63,5 mm. Stupovi se postavljaju u skladu s projektom prometne opreme i signalizacije, važećim Pravilnikom o prometnim znakovima, opremi i signalizaciji na cestama i važećim hrvatskim normama koje reguliraju to područje. U cijeni je uključena dobava i postava stupova prema projektu, svi prijevozi i prijenosi sa skladištenjem te sav rad i materijal za ugradnju po uvjetima iz projekta. Izvedba i kontrola kakvoće prema OTU 9-01.</t>
  </si>
  <si>
    <t xml:space="preserve">Obračun je po m1 ugrađenih stupova.  </t>
  </si>
  <si>
    <t>1.2.2</t>
  </si>
  <si>
    <t>Jed.cijena</t>
  </si>
  <si>
    <t>1.2.6</t>
  </si>
  <si>
    <t>1.2.7</t>
  </si>
  <si>
    <t>1.2.8</t>
  </si>
  <si>
    <t>1.2.9</t>
  </si>
  <si>
    <t>Ručni i strojni iskopi rova za iznalaženje postojećih instalacija, te njihovo kasnije zatrpavanje uključujući sve konstrukcije pri iskopu, te utovar, prijevoz viška materijala, deponiranje i uređenje deponije po izboru Izvoditelja. Rovove izvesti prema uputi Nadzornog inženjera.</t>
  </si>
  <si>
    <t>Po četvornom metru stvarno izvedene posteljice.</t>
  </si>
  <si>
    <t>4.5</t>
  </si>
  <si>
    <t>4.4</t>
  </si>
  <si>
    <t>4.6</t>
  </si>
  <si>
    <t>4.7</t>
  </si>
  <si>
    <t>Ukupno  3. - ODVODNJA  (kn):</t>
  </si>
  <si>
    <t>Ukupno  2. - ZEMLJANI RADOVI  (kn):</t>
  </si>
  <si>
    <t>Ukupno  1. - PRIPREMNI RADOVI  (kn):</t>
  </si>
  <si>
    <t>9-01.1</t>
  </si>
  <si>
    <t>PROMETNI ZNAKOVI OPASNOSTI</t>
  </si>
  <si>
    <t>Prometni se znakovi opasnosti (oblika istostraničnoga trokuta) postavljaju na stupove kružna presjeka, s retroreflektirajućom folijom klase I i II, debljine lima 2 mm. Dimenzije znakova određene su Pravilnikom i normama.
Podloga prometnog znaka izrađuje se od aluminijskog lima sa dvostruko povijenim rubom. Izvedba i kontrola kakvoće prema OTU 9.01 i 9.01.2.
Rad obuhvaća nabavu, prijevoz i postavljanje prometnoga znaka na stup. Obračunava se prema broju postavljenih znakova određenih dimenzija.</t>
  </si>
  <si>
    <t>Prometni znakovi izričitih naredbi su kružnog oblika (iznimno osmerokut ili istostraničan trokut), s retroreflektirajućom folijom klase I i II, debljine lima 2 mm i postavljaju se na stupove kružna presjeka. Dimenzije znakova određene su Pravilnikom i normama.
Podloga prometnog znaka izrađuje se od aluminijskog lima sa dvostruko povijenim rubom. Izvedba i kontrola kakvoće prema OTU 9.01 i 9.01.2.
Rad obuhvaća nabavu, prijevoz i postavljanje prometnoga znaka na stup. Obračunava se prema broju postavljenih znakova određenih dimenzija.</t>
  </si>
  <si>
    <t>Prometni znakovi obavijesti su oblika kruga, kvadrata ili pravokutnika, s retroreflektirajućom folijom klase I i II, debljine lima 2 mm, a postavljaju se na stupove kružna presjeka.
Podloga prometnog znaka izrađuje se od aluminijskog lima sa dvostruko povijenim rubom. Izvedba i kontrola kakvoće prema OTU 9.01 i 9.01.2.
Rad obuhvaća nabavu, prijevoz i postavljanje prometnoga znaka. Obračunava se prema broju postavljenih znakova određenih dimenzija.</t>
  </si>
  <si>
    <t>Izrada habajućeg sloja AC-8 surf 50/70 AG4 M4 debljine 4.00 cm pješačkih staza.</t>
  </si>
  <si>
    <t>Naziv građevine:</t>
  </si>
  <si>
    <t>Rušenja, iskop, utovar i prijevoz na mjesto oporabe postojeće kolničke konstrukcije, rubnjaka, betonskih kanalica, postojećih rigola, elemenata koje se ne mogu demontirati (npr. zidane nadstrešnice) i sl.
Stavka uključuje, utovar, odvoz i istovar materijala na mjesto oprabe po izboru Izvoditelja ili predaja Investitoru..</t>
  </si>
  <si>
    <t>2-08.1</t>
  </si>
  <si>
    <t>UREĐENJE TEMELJNOG TLA MEHANIČKIM ZBIJANJEM</t>
  </si>
  <si>
    <t>Zbijanje temeljnog tla u zemljlanim materijalima odgovarajućim sredstvima za zbijanje sa traženim stupnjem zbijenosti u odnosu na standardni Proctor-ov postupak Sz≥97%, odnosno modul stišljivosti Ms≥20MN/m2.</t>
  </si>
  <si>
    <t>2-09.3</t>
  </si>
  <si>
    <t>IZRADA NASIPA OD KAMENITIH MATERIJALA</t>
  </si>
  <si>
    <t>kg</t>
  </si>
  <si>
    <t>Izrada nasipa (uključuje nabavu materijala) od kamenitih materijala, Sz≥100%, Ms≥40MN/m2. Ovaj rad obuhvaća strojno nasipanje i razastiranje, prema potrebi vlaženje ili sušenje, planiranje nasipnih slojeva debljine i nagiba prema projektu odnosno utvrđenih pokusnom dionicom, te zbijanje s odgovarajućim sredstvima, a prema odredbama OTU. Obračun se mjeri u kubičnim metrima stvarno ugrađenog i zbijenog nasipa, a u cijenu je uključen sav rad na izradi nasipa i nabava materijala te planiranje pokosa nasipa i čišćenje okoline, sav ostali rad, transporti i oprema, kao i ispitivanja i kontrola kakvoće. Izvedba, kontrola kakvoće i obračun prema OTU 2-09.</t>
  </si>
  <si>
    <t>Betoniranje temelja i čeonih zidova cijevnih propusta prema projektu, betonom klase C30/37, XC2, dmax=16 mm.</t>
  </si>
  <si>
    <t>1.2.10</t>
  </si>
  <si>
    <t>1.2.5</t>
  </si>
  <si>
    <t>1.2.11</t>
  </si>
  <si>
    <t>IZRADA POSTELJICE OD KAMENIH MATERIJALA</t>
  </si>
  <si>
    <t>Grubo i fino strojno planiranje, te zbijanje glatkim valjcima ili valjcima s točkovima na pneumaticima.
Zbijanje posteljice u kamenim materijalima treba izvršiti tako, da se postigne stupanj zbijenosti u odnosu na standardni Proctor-ov postupak Sz≥100%, odnosno modul stišljivosti Ms≥40MN/m2.</t>
  </si>
  <si>
    <t>3-01.1.1</t>
  </si>
  <si>
    <t xml:space="preserve">Rad se mjeri u m3 stvarnog iskopa jarka prema projektiranoj niveleti. </t>
  </si>
  <si>
    <t>RUBNJACI</t>
  </si>
  <si>
    <t>Iskop za temelje propusta, u materijalu kategorije "C", širine do 2 m, dubine do 2 m. Strojni iskop za temelje propusta dimenzija prema odredbama projekta, ili iznimno uputama nadzornog inženjera s poravnanjem dna. Rad se mjeri u kubičnim metrima stvarno iskopanog materijala, mjereno u sraslom stanju, a u jediničnu cijenu uključen je iskop sa poravnanjem dna, razupiranje, eventualno crpljenje oborinske i podzemne vode, vertikalni prijenos s odlaganjem iskopanog materijala, zatrpavanje i utovar viška iskopa nakon zatrpavanja u prijevozno sredstvo, kao i uređenje i čišćenje terena.  Izvedba, kontrola kakvoće i obračun prema OTU 2-02., 2-04. i 3-03.1.</t>
  </si>
  <si>
    <t>Iskop rova cijevnog propusta, u materijalu kategorije "C", širine do 2 m, dubine do 2 m. Strojni iskop rova za cijevi propusta dimenzija prema odredbama projekta, ili iznimno uputama nadzornog inženjera s poravnanjem dna.  Rad se mjeri u kubičnim metrima stvarno iskopanog materijala, mjereno u sraslom stanju, a u jediničnu cijenu uključen je iskop sa poravnanjem dna, razupiranje, eventualno crpljenje oborinske i podzemne vode, vertikalni prijenos s odlaganjem iskopanog materijala, zatrpavanje i utovar viška iskopa nakon zatrpavanja u prijevozno sredstvo, kao i uređenje i čišćenje terena.  Izvedba, kontrola kakvoće i obračun prema OTU 2-02., 2-04. i 3-03.1.</t>
  </si>
  <si>
    <t>Nabava, dobava i ugradnja kamene podloge ispod podloge i obloge betonskih cijevi drobljenim kamenom 0/63mm.</t>
  </si>
  <si>
    <t>Betoniranje temelja i čeonih zidova cijevnih propusta prema projektu, betonom  C30/37, XC2, dmax=16 mm.
Rad obuhvaća nabavu, dobavu, ugradnju i njegu betona, izradu oplate oplate i armature, te sve potrebne i ostale radove za dovršenje čeonih zidova propusta prema idealnim mjerama iz projekta.</t>
  </si>
  <si>
    <t>Oplata AB čeonih zidova običnom oplatom.</t>
  </si>
  <si>
    <t>Armatura čeonih zidova, podloge i obloge cijevi propusta s armaturom B500B, MA Q-335, Ø12 uzdužna armatura, Ø8 vilice.</t>
  </si>
  <si>
    <t>KOLNI PRILAZI</t>
  </si>
  <si>
    <t>Nabava, transport i ugradba betonskog rubnjaka  8/20 cm na prethodno izvedenu podlogu od svježeg betona. Rad obuhvaća izvedbu podloge prema detaljima iz projekta. Beton ugrađenog rubnjaka mora biti klase C 35/45 – v/c faktor ispod 0.45, otporan na smrzavanje i soli za odmrzavanje.</t>
  </si>
  <si>
    <t>Nabava, transport i ugradba betonskog rubnjaka  poprečnog presjeka 18/24 i 8/20 cm na prethodno izvedenu podlogu od svježeg betona. Rad obuhvaća izvedbu podloge prema detaljima iz projekta. Beton ugrađenog rubnjaka mora biti klase C 35/45 – v/c faktor ispod 0.45, otporan na smrzavanje i soli za odmrzavanje.</t>
  </si>
  <si>
    <t>Zatrpavanje klinova rova propusta drobljenim kamenim materijalom do tražene zbijenosti Sz≥100%, Ms≥40 MN/m2. Obračunava se po m3 ugrađenog materijala po mjerama iz projekta uz odbitak volumena cijevi, a u cijeni je uključeno oprezno zbijanje, ručno ili laganim sredstvima za sabijanje tla, kako ne bi došlo do oštećenja cijevi, kao i svi prijevozi, oprema, rad na izradi ispune rova i sve ostalo što je potrebno za potpuno dovršenje stavke.  Izvedba, kontrola kakvoće i obračun prema OTU 3-04.6.</t>
  </si>
  <si>
    <t>Izrada nosivog sloja od mehanički stabiliziranog drobljenog kamenog materijala. Rad obuhvaća dobavu i ugradnju drobljenog kamenog materijala veličine zrna 0/63 mm. Zahtjevi kvalitete su: stupanj zbijenosti Sz≥100%, Ms≥70 MN/m2. Zbijanje posteljice/temeljnog tla uključeno u cijenu.</t>
  </si>
  <si>
    <t>5.4</t>
  </si>
  <si>
    <t>- crta zaustavljanja – isprekidana bijela, š=50cm</t>
  </si>
  <si>
    <t>Popravak i visinsko poravnanje poklopaca sa okvirom revizijskih okana koji će se nalaziti u novoprojektiranim prometnim površinama. Rad obuhvaća uklanjanje postojećih poklopaca sa okvirom, popravak oštećenih dijelova okna (zid), postavu oplate i armature /Q525/ obostrano sa ojačanjem na otvoru/ betoniranje betonom C30/37 ploče i ugradnju postojećeg poklopca sa okvirom na kotu određenu projektom.</t>
  </si>
  <si>
    <t>BETONSKA GALANTERIJA TAKTILNOG POLJA UPOZORENJA</t>
  </si>
  <si>
    <t>Obračun radova.</t>
  </si>
  <si>
    <t>taktilno polje upozorenja čepaste strukture: ploča dimenzija 40x40x5 cm boje terakote, glatka obrada.</t>
  </si>
  <si>
    <t>taktilno polje upozorenja užljebljene strukture: ploča dimenzija 40x40x5 cm boje terakote, glatka obrada.</t>
  </si>
  <si>
    <t>5.5</t>
  </si>
  <si>
    <t>A21, 90/90/90 cm</t>
  </si>
  <si>
    <t>Iskolčenje trase i objekata obuhvaća sva geodetska mjerenja, kojima se podaci iz projekta prenose na teren ili s terena u projekte, osiguranje osi iskolčene trase, profiliranje, obnavljanje i održavanje iskolčenih oznaka na terenu za sve vrijeme građenja, odnosno do predaje radova investitoru. Cijena obuhvaća i izradu elaborata iskolčenja te geodetske snimke izvedenog stanja s prijavom nadležnom uredu za katastarske poslove. Stavkom obuhvaćeno cijelo cestovno zemljište (nogostupi, propusti, kolni prilazi, potporni zidovi, odvodnja, instalacije...).</t>
  </si>
  <si>
    <t>ČIŠĆENJE I PROFILIRANJE POSTOJEĆEG CESTOVNOG JARKA</t>
  </si>
  <si>
    <t xml:space="preserve">Profiliranje postojećeg odvodnog jarka bez obloge. Stavka obuhvaća čišćenje (eventualno rezanje grmlja i šiblja, košenje trave, uklanjanje otpadaka), profiliranje do zahtjevanog obrisa, utovar i odvoz otpada na odlagalište, utovat i odvoz viška zemlje na deponiju po izboru Izvoditelja, te sav ostali rad, opremu i materijal potreban za potpuno dovršenje stavke.
Obračun je po m3 profiliranog odvodnog jarka. </t>
  </si>
  <si>
    <t>Izrada cijevnih propusta (s iskopom, podlogom i oblogom) od vibroprešanih betonskih kanalizacijskih cijevi sa ugrađenom gumenom brtvom, DN600 mm. Stavka obuhvaća kompletan rad: nabavu cijevi, sve prijevoze i prijenose, rad na izradi, ugradnji i spajanju te sav ostali rad, opremu i materijal potreban za potpuno dovršenje stavke. Obračun po m1 ugrađene cijevi. Izvedba, kontrola kakvoće i obračun prema OTU 3-03.</t>
  </si>
  <si>
    <t>Izrada habajućeg sloja kolnih prilaza sa AC-8 surf 50/70 AG4 M4 debljine 4.00 cm.</t>
  </si>
  <si>
    <t>Izrada habajućeg sloja AC-11 surf 50/70 AG3 M3 debljine 4.00 cm autobusnih stajališta.</t>
  </si>
  <si>
    <t>POPRAVAK KONSTRUKTIVNIH ELEMENATA U GRANICI ZAHVATA</t>
  </si>
  <si>
    <t>Rad obuhvaća uklanjanje postojećih armiranobetonskih ograda, konstrutivnih dijelova propusta, kolnih ulaza i sl., te njihov utovar, prijevoz, deponiranje i uređenje deponije po izboru Izvoditelja, izradu oplate i postavu betoniranje istih.</t>
  </si>
  <si>
    <t>Uklanjanje postojećih armiranobetonskih konstruktivnih elemenata koje uključuje i potrebno rezanje, štemanje i sl.</t>
  </si>
  <si>
    <t>Armatura B500B</t>
  </si>
  <si>
    <t>Izrada oplate te nabava, dobava i ugradnja betona C30/37. Oplata uključena u cijenu betona.</t>
  </si>
  <si>
    <t>2.1</t>
  </si>
  <si>
    <t>2.1.1</t>
  </si>
  <si>
    <t>2.1.2</t>
  </si>
  <si>
    <t>C.  U svim stavkama koje uključuju odvoz viška materijala na odlagalište ili mjesto oporabe, jedinične cijene moraju uključivati sve troškove utovara, prijevoza, istovara, odlaganja, planiranja odlagališta, potrebnu naknadu za istovar na mjesto oporabe, uključujući obavezu izvođača da pronađe odlagalište ili mjesto oporabe.</t>
  </si>
  <si>
    <t xml:space="preserve">G.   Sukladno članku 54. Zakona o gradnji Izvođač radova je u cijelosti odgovoran za:
• gospodarenje građevnim otpadom nastalim tijekom građenja na gradilištu sukladno propisima i zakonu koji uređuju gospodarenje otpadom
• oporabu i/ili zbrinjavanje građevnog otpada nastalim tijekom građenja na gradilištu sukladno propisima i zakonu koji uređuju gospodarenje otpadom
i sukladno tome mora uračunati u sve stavke troškovnika u kojima se javlja građevinski otpad sve troškove koji proizlaze iz gore navedene obaveze Izvođača.
</t>
  </si>
  <si>
    <t>Nabava, dobava i ugradnja betonske podloge betonskih cijevi. Stavka obuhvaća nabavu, dobavu i ugradnju betona C30/37 koji  se treba ugraditi kao podloga sa minimalnom debljinom od 15 cm. Eventualna oplata uključena u cijenu betona.</t>
  </si>
  <si>
    <t>IZMJEŠTANJE POSTOJEĆIH PROMETNIH ZNAKOVA</t>
  </si>
  <si>
    <t>Izmještanje postojećeg prometnog znaka stavka obuhvaća pažljivo demontiranje stupića sa sastavnim dijelovima, razbijanje postojećih temelja, zatrpavanje i planiranje rupe, s utovarom i prijevozom na odlagalište građevinskog otpada, uključujući troškove odlaganja, nabavu novog stupa u dužini postojećeg, iskop rupe za temelj, te betoniranje novog temelja i postavu znaka na novo mjesto. Izvođenje temelja i stupa prema stavkama 7.1.
Obračun po komadu demontiranog znaka.
Izvedba, kontrola kakvoće i obračun prema OTU 1-03.2.</t>
  </si>
  <si>
    <t>- crta zaustavljanja – puna bijela, š=50cm</t>
  </si>
  <si>
    <t>1.2.4</t>
  </si>
  <si>
    <t xml:space="preserve">Izrada sandučastog propusta od armirnog betona ispod AB ploče kolnog prilaza u širini kolnog prilaza, beton C30/37. Stijenke (zidovi) propusta minimalne širine 20cm, armirani obostrano sa Q196, te temeljna ploča debljine 20cm, armirana obostrano sa Q196. </t>
  </si>
  <si>
    <t>H.   Sve materijale iz iskopa koji u naravi predstavljaju mineralnu sirovinu a koji projektom nisu predviđeni za korištenje na samom gradilištu, Izvođač mora prevesti na odlagalište koje osigurava Naručitelj.</t>
  </si>
  <si>
    <t>Strojna izrada asfaltnog nosivog  sloja (AC base),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te utovar, prijevoz, i strojna ugradba (razastiranje i zbijanje). Izvedba, kontrola kakvoće i obračun za srednje prometno opterećenje.  Na mjestima gdje se sloj ugrađuje u proširenja kolnika i na mjestima uklapanja u postojeće asfaltne površine; stavkom je obuhvaćena i odgovarajuća priprema postojećih rubova asfalta strojnim zasijecanjem.</t>
  </si>
  <si>
    <t>Strojna izrada asfaltnog habajućeg sloja (AC surf), proizvedenog i ugrađenog po vrućem postupku, vrste bitumena i agregata prema potvrđenom radnom sastavu. U cijenu je uključena nabava i prijevoz prethodno strojno proizvedene mješavine od agregata i bitumena kao veziva, nazivne veličine najvećeg zrna, vrste kamenog materijala i granulometrijskog sastava prema odredbama u projektu, te utovar, prijevoz, i strojna ugradba (razastiranje i zbijanje). Izvedba, kontrola kakvoće i obračun za srednje prometno opterećenje. U cijenu izvedbe habajućeg sloja uključeno je čišćenje podloge te nabava, prijevoz i prskanje bitumenskom emulzijom prije izvedbe samog sloja u količini od 0.30 kg/m2.</t>
  </si>
  <si>
    <t>Nabava, dobava i ugradnja betonske galanterije u vidu taktilnih polja upozorenja užljebljene ili čepaste strukture. Ploče se polažu u sloj drobljene kamene sipine debljine 3cm prije asfaltniranja staza u svemu prema grafičkim prilozima projekta. Galanterija mora zadovoljiti zahtjeve prema normi HRN EN 1338:2008 ili jednakovrijedno.</t>
  </si>
  <si>
    <t>SANACIJA KOLNIKA I IZGRADNJA NOGOSTUPA UL. ALOJZIJA STEPINCA U JAKŠIĆU</t>
  </si>
  <si>
    <t>IZVEDBENI PROJEKT</t>
  </si>
  <si>
    <t>GRAĐEVINSKI PROJEKT PRMETNIH POVRŠINA</t>
  </si>
  <si>
    <t>Požega, travanj 2020.god.</t>
  </si>
  <si>
    <t xml:space="preserve">- sanacija kolnika i izgradnja nogostupa ul. A. Stepinca u Jakšiću, te izvođenje pješačkog prijelaza preko kolnika državne ceste DC51 (Osječka ulica) u Jakšiću sa spojem na izgrađenu pješačku stazu </t>
  </si>
  <si>
    <t>Strojno zasijecanje asfalta na uklapanju kolnika u postojeće stanje.</t>
  </si>
  <si>
    <t>Uzdužno strojno zasijecanje kolnika asfalta radi izvedbe proširenja kolnika i radi izvođenja novog cestovnog rubnjaka.</t>
  </si>
  <si>
    <t>Uklanjanje postojećeg asfaltnog zastora kolničke konstrukcije kolnika zbog sanacije udarnih rupa. Zasijecanje asfalta uključeno u jediničnu cijenu stavke.</t>
  </si>
  <si>
    <t xml:space="preserve">Iskop postojećeg nosivog sloja od kamenog materijala kolnika debljine do 50 cm. Stavka obuhvaća iskop postojećeg nosivog sloja od kamenog materijala iz kolničke konstrukcije, utovar i odvoz uklonjenog nosivog sloja na mjesto oporabe. Obračun je po m3 uklonjenog nosivog sloja od kamenog materijala.  </t>
  </si>
  <si>
    <t xml:space="preserve">Uklanjanje asfaltnih slojeva postojećeg kolnika debljine do 10 cm.  Stavka obuhvaća kompletno uklanjanje odgovarajućim tehnološkim postupkom svih postojećih asfaltnih slojeva iz kolničke konstrukcije, utovar i odvoz uklonjenog asfaltnog sloja te stalno odlaganje na za to predviđeno odlagalište uključujući troškove odlaganja i pronalaženja odlagališta. Obračun je po m3 uklonjenih asfaltnih slojeva kolničke konstrukcije.  </t>
  </si>
  <si>
    <t xml:space="preserve">Iskop postojećeg nosivog sloja od kamenog materijala kolničke konstrukcije kolnika. Stavka obuhvaća iskop postojećeg nosivog sloja od kamenog materijala iz kolničke konstrukcije, utovar i odvoz uklonjenog nosivog sloja, te stalno odlaganje na za to predviđeno odlagalište uključujući troškove odlaganja i pronalaženja odlagališta. Obračun je po m3 uklonjenog nosivog sloja od kamenog materijala.  </t>
  </si>
  <si>
    <t>Uklanjanje postojeće kolničke konstrukcije kolnih ulaza od betonske ploče ili asfaltnog zastora u ukupnoj debljini do 20cm  uključujući i rubnjake, pasice i kanalete svih dimenzija koji se nalaze u obuhvatu zahvata.
Stavka uključuje i strojno rezanje ruba kolnika od asfalta.</t>
  </si>
  <si>
    <t>Uklanjanje postojeće kolničke konstrukcije kolnih ulaza od betonske galanterije (kocaka) u ukupnoj debljini do 20 cm uključujući i rubnjake, pasice i kanalete svih dimenzija koji se nalaze u obuhvatu zahvata. Višak betonske galanterije koji se kasnije neće ponovno ugrađivati  očistiti i predati vlasniku iste. U slučaju da vlasnik ne želi betonsku galanteriju (kocku), Izvoditelj je dužan istu odvesti na mjesto oporabe.</t>
  </si>
  <si>
    <t>Ručno i strojno uklanjanje postojećih armiranobetonskih stepenica, čeonih zidova i sl., a koje uključuje i potrebno rezanje, štemanje. čupanje i sl., utovar i odvoz na mjesto oporabe.</t>
  </si>
  <si>
    <t>Izmještanje niske drvene ograde na granicu sa pješačkom stazum (pomicanje u stranu do 2.00m). 
Stavka uključuje pažljivo demontiranje postojeće ograde, te ponovnu izvedbu nakon završetka izvođenje pješačke staze u obliku i stanju prije nego je uklonjena.
Stavka sadrži sav rad i materijal do potpunog završetka rada.</t>
  </si>
  <si>
    <t>Uklanjanje drveća i panjeva promjera od 10 do 30 cm. Stavka uključuje i vađenje panjeva i korijena te zatrpavanje rupe zemljom iz iskopa, uz ravnanje i zbijanje zemlje nakon planiranja.</t>
  </si>
  <si>
    <t>ISKOPI MJEŠOVITOG MATERIJALA (ZEMLJA I MATERIJALI U TRASI: KAMEN, DIJELOVI KOLNIH ULAZA I SL.)</t>
  </si>
  <si>
    <t>Iskop predviđen projektom se obavlja prema visinskim kotama iz projekta  te propisanim nagibima kosina.
Rad uključuje utovar iskopanog materijala u prijevozna sredstva, prijevoz do deponije ili mjesto oporabe, deponiranje, te uređenje deponije. Mjesto deponije dužan je osigurati Izvoditelj radova.</t>
  </si>
  <si>
    <t>- kolnik</t>
  </si>
  <si>
    <t>2-16.1</t>
  </si>
  <si>
    <t>STABILIZIRANA BANKINA</t>
  </si>
  <si>
    <t>Izrada bankina od zrnatog kamenog materijala širine 80 cm, debljine 10 cm. Bankina se izvodi na uredno izvedenoj i preuzetoj podlozi, veličine zrna 0-31,5 mm, širine i debljine u zbijenom stanju prema projektu, a ovisno o debljini kolničke konstrukcije. U cijenu je uključena nabava i prijevoz potrebnog materijala, razastiranje, grubo i fino planiranje, te zbijanje do tražene zbijenosti, debljine sloja i nagiba prema projektu i svi potrebni strojevi za dovršenje stavke. Obračun je u m1 izrađene bankine debljine i širine određene projektom. Izvedba, kontrola kakvoće i obračun prema OTU 2-16. i 2-16.1.</t>
  </si>
  <si>
    <t>PRODUŽENJE OSTOJEĆIH AB PROPUSTA</t>
  </si>
  <si>
    <t>Dobava i ugradnja čeličnog sidra Ø12mm dužine 40cm urupu promjera Ø14mm prema grafičkom dijelu projekta koristeći specijalno epoksi-akrilatno ljepilo bez otapala i stirena, sa ETA odobrenjem za galvanizirani čelik. Karakteristike:                                            
- tlačna čvrstoća: min.68 MPa (ASTM D695 ili jednakovrijedno)
- vlačna čvrstoća: min.17 MPa (ASTM D638 ili jednakovrijedno)
- modul elastičnosti: min.3700 MPa (ASTM D695 ili jednakovrijedno)
Obavezna izvedba probnog sidrenja. Radove izvesti prema uputama proizvođača materijala.
Obračun po komadu sidra.</t>
  </si>
  <si>
    <t>Izvođenje betonske ploče kolnih PRILAZA. Stavka uključuje nabavu, dobavu i ugradnju betona min. tlačne čvrstoće 37 N/mm2 otpornog na sol i smrzavanje u visini od 15 cm, te nabavu, dobavu i polaganje armaturnih mreža Q335 u donjoj zoni - uključeno u cijenu betona. Sve stavke koje su potrebne za kompletno dovršenje rada je uključeno u cijenu.</t>
  </si>
  <si>
    <t>Visinsko prilagođavanje postojećih kolnih ulaza od betonske galanterije. Stavka uključuje nabavu, dobavu i ugradnju izravnavajućeg sloja od finog sloja sipine 0-8 mm u visini od 3-5 cm ispod prethodno uklonjene postojeće betonske galanterije, polaganje postojeće (prethodno uklonjene) galanterije na novi sloj sipine, nabijanje vibro pločama te zasipavanje fuga sitnim kvarcnim pijeskom. Sve stavke koje su potrebne za kompletno dovršenje rada je uključeno u cijenu.</t>
  </si>
  <si>
    <t>Izrada nosivog sloja kolnika od drobljenog kamenog materijala 0/63. Sz≥100%, Ms≥80MN/m2.</t>
  </si>
  <si>
    <t>Izrada nosivog sloja od drobljenog kamenog materijala 0/63 debljine min. 20 cm pješačkih staza. Sz≥100%, Ms≥70MN/m2.</t>
  </si>
  <si>
    <t>Izrada nosivog sloja od drobljenog kamenog materijala 0/32 debljine 15 cm pješačkih staza. Sz≥100%, Ms≥70MN/m2.</t>
  </si>
  <si>
    <t>Izrada nosivog sloja od mehanički stabiliziranog drobljenog kamenog materijala. Rad obuhvaća dobavu i ugradnju drobljenog kamenog materijala veličine zrna 0/63 mm. Zahtjevi kvalitete su: stupanj zbijenosti Sz≥100%, Ms≥80 MN/m2 za kolnik, odnosno Sz≥100%, Ms≥70 MN/m2 za nogostup i kolne ulaze.</t>
  </si>
  <si>
    <t>Izrada nosivog sloja AC-22 base 50/70 AG6 M2 debljine 6.00cm.</t>
  </si>
  <si>
    <t>IZRAVNAVAJUĆI SLOJ (AC base) KOLNIKA</t>
  </si>
  <si>
    <t>Izrada izravnavajućeg nosivog sloja AC-22 base 50/70 AG6 M2 debljine 5.5-11.00cm.</t>
  </si>
  <si>
    <t>t</t>
  </si>
  <si>
    <t>UGRADNJA MREŽE ZA OJAČANJE ASFALTA</t>
  </si>
  <si>
    <t>Ugradnja armaturne mreže za sprečavanje reflektiranja pukotina kroz asfaltne slojeve od staklenih vlakana (fiberglass grid), dimenzija otvora između do 40x40 mm, vlačne čvrstoće ≥50 kN/m, površinske mase ≥300 g/m2. Sa donje strane mreža mora imati samoljepljivi sloj za osiguranje kontakta između mreže i podloge, te radi pravilnije ugradnje bez odizanja mreže. Mreža se postavlja na nosivo-izravnavajući asfaltni sloj koji se prethodno ugrađuje na glodanu površinu postojećeg kolnika, odnosno na kontaktni sloj novog i starog sloja asfalta. Položena mreža mora biti ravna i sljubljena za podlogu bez ikakvih nabora. Stavka sadrži sav potreban rad i materijal za izvođenje mreže za armiranje asfalta: prethodnu mehaničku pripremu površina na koju se postavlja mreža, nabava, dobava i ugradnja veznog sloja, nabava, dobava i strojna ili ručna ugradnja mreže, odnosno sve do potpune gotovosti ugrađene mreže prema zahtjevu proizvođača mreže.
Mreža se ugrađuje u širini od 1.50 m.</t>
  </si>
  <si>
    <t xml:space="preserve">Obračun radova po kvadratnom metru ugrađene mreže (uključujući i preklope i nastavke) prema naputku proizvođača geokompozita. </t>
  </si>
  <si>
    <t>- širina trake 1.00 m</t>
  </si>
  <si>
    <t>IZRAVNAVAJUĆI SLOJ (AC surf) KOLNIKA</t>
  </si>
  <si>
    <t>Obračun radova po t.</t>
  </si>
  <si>
    <t>Obračun radova po toni.</t>
  </si>
  <si>
    <t>Izrada izravnavajućeg sloja AC-11 surf 50/70 AG3 M3 debljine 0.0-5.0 cm.</t>
  </si>
  <si>
    <t>Izrada nosivog sloja udarnih rupa kolnika od drobljenog kamenog materijala 0/63. Sz≥100%, Ms≥80MN/m2.</t>
  </si>
  <si>
    <t>UKLANJANJE POSTOJEĆIH PROMETNIH ZNAKOVA</t>
  </si>
  <si>
    <t>Obračun je po komadu uklonjenog znaka.</t>
  </si>
  <si>
    <t>Demontaža postojećeg prometnog znaka stavka obuhvaća pažljivo demontiranje stupića sa sastavnim dijelovima, razbijanje postojećih temelja, zatrpavanje i planiranje rupe, s utovarom i prijevozom na odlagalište građevinskog otpada, uključujući troškove odlaganja.  Obračun po komadu demontiranog znaka.
Prometni znak i stup predati vlasniku znaka za ponovnu uporabu.
Izvedba, kontrola kakvoće i obračun prema OTU 1-03.2.</t>
  </si>
  <si>
    <t>Obračun je po komadu izmještenog stupa s znakovima (B24).</t>
  </si>
  <si>
    <t>B02, Ø 60 cm (postojeći znak)</t>
  </si>
  <si>
    <t>C02, 60x60 cm (postojeći znak)</t>
  </si>
  <si>
    <t>B30, Ø 60 cm</t>
  </si>
  <si>
    <t>3.2.1</t>
  </si>
  <si>
    <t>3.2.2</t>
  </si>
  <si>
    <t>3.2.3</t>
  </si>
  <si>
    <t>3.3.1</t>
  </si>
  <si>
    <t>3.3.2</t>
  </si>
  <si>
    <t>3.3.3</t>
  </si>
  <si>
    <t>3.3.4</t>
  </si>
  <si>
    <t>3.3.5</t>
  </si>
  <si>
    <t>3.3.6</t>
  </si>
  <si>
    <t>3.3.7</t>
  </si>
  <si>
    <t>3.3.8</t>
  </si>
  <si>
    <t>3.3.9</t>
  </si>
  <si>
    <t>3.4.1</t>
  </si>
  <si>
    <t>3.4.2</t>
  </si>
  <si>
    <t>3.4.3</t>
  </si>
  <si>
    <t>3.4.4</t>
  </si>
  <si>
    <t>3.4.5</t>
  </si>
  <si>
    <t>3.4.6</t>
  </si>
  <si>
    <t>3.3.8.1</t>
  </si>
  <si>
    <t>3.3.8.2</t>
  </si>
  <si>
    <t>3.3.8.3</t>
  </si>
  <si>
    <t>4.1.1</t>
  </si>
  <si>
    <t>4.1.2</t>
  </si>
  <si>
    <t>4.1.3</t>
  </si>
  <si>
    <t>4.1.4</t>
  </si>
  <si>
    <t>4.6.1</t>
  </si>
  <si>
    <t>4.6.2</t>
  </si>
  <si>
    <t>4.7.1</t>
  </si>
  <si>
    <t>4.7.2</t>
  </si>
  <si>
    <t>Ukupno  4. - KOLNIČKA KONSTRUKCIJA  (kn):</t>
  </si>
  <si>
    <t>5.6</t>
  </si>
  <si>
    <t>5.7</t>
  </si>
  <si>
    <t>5.8</t>
  </si>
  <si>
    <t>5.8.1</t>
  </si>
  <si>
    <t>5.8.2</t>
  </si>
  <si>
    <t>5.9</t>
  </si>
  <si>
    <t>5.9.1</t>
  </si>
  <si>
    <t>5.9.2</t>
  </si>
  <si>
    <t>Ukupno  5. - OPREMA CESTE  (kn):</t>
  </si>
  <si>
    <t>NOSIVI SLOJEVI (AC base) U PROŠIRENJU POSTOJEĆEG KOLNIKA I UDARNIM RUPAMA</t>
  </si>
  <si>
    <t>- puna crta (razdjelna); š=10 cm bijela</t>
  </si>
  <si>
    <t>- razdjelna crta, isprekidana 3+3m; š=10 cm bijela</t>
  </si>
  <si>
    <t>Obračun je po m2 uklonjenog pješačkog prijelaza i poprečne zaustavne crte.</t>
  </si>
  <si>
    <t>UKLANJANJE POSTOJEĆE RAZDJELNE CRTE NA KOLNIKU DRŽAVNE CESTE</t>
  </si>
  <si>
    <t>Uklanjanje postojećeg razdjelne crte (vodoravna signalizacija) na kolniku frezanjem, vodom pod visokimpritiskom ili bojanjem trajnom bojom u boji kolnika.</t>
  </si>
  <si>
    <t>5.10.1</t>
  </si>
  <si>
    <t>5.10</t>
  </si>
  <si>
    <t>5.10.2</t>
  </si>
  <si>
    <t>5.10.3</t>
  </si>
  <si>
    <t>OPĆINA JAKŠIĆ
Jakšić, Osječka 39</t>
  </si>
  <si>
    <t>04/20</t>
  </si>
  <si>
    <t>ZELENI PROJEKT j.d.o.o., Požega, Županijska 20</t>
  </si>
  <si>
    <t>Ponuditelj:</t>
  </si>
  <si>
    <t>6.)</t>
  </si>
  <si>
    <t>KRAJOBRAZNO UREĐENJE</t>
  </si>
  <si>
    <t>6.1.</t>
  </si>
  <si>
    <t>Nabava i doprema drveća za sadnju iz šumskog rasadnika, opsega 18/20 cm.</t>
  </si>
  <si>
    <t>Sav biljni materijal mora posjedovati zdravstvenu dokumentaciju i deklaraciju o kvaliteti. Sadnice grmlja moraju biti kontejnirane, starosti minimalno 3 godine, dobro razvijene habitusa za tu vrstu, veličine propisane ovim troškom te dobro razvijenog korijenovog sustava. Sadnice moraju odgovarati vrstom i kultivarom traženim ovim troškovnikom.Sadnice iste vrdte trebaju biti ujednačene i označene do tehničkog prijema. Za biljni materijal izvoditelj mora predočiti certifikate o porijeklu i zdravstvenom stanju izdane od strane ovlaštenog poduzeća. Sadnice moraju odgovarati vrstom i kultivarom tražene ovim troškovnikom.</t>
  </si>
  <si>
    <t>Acer platanoides - javor mliječ</t>
  </si>
  <si>
    <t>6.2.</t>
  </si>
  <si>
    <t>Nabava gnpoja ili komposta za jamu uz račun 30 l jama. Stavljanje u jamu uz mješanje sa zemljom.</t>
  </si>
  <si>
    <t>6.3.</t>
  </si>
  <si>
    <t>Nabava supstrata za sjetvu za jamu minimalno 50 g. Stavljanje u jamu uz mješanje sa zemljom.</t>
  </si>
  <si>
    <t>6.4.</t>
  </si>
  <si>
    <t>Iskop tla C kategorije u dimenzija 100100x100 cm s odlaganjem na stranu, te izmjenom 50 % zemlje. Sadnja obuhvaća iskop jame, rahlenje dna jame, djelomično zatrpavanje, hranidbu kompostom ili gnojivom, supstratom za sjetvu, sadnji sa obrezivanjem korjena i krošnje, zatrpavanje uz dodavanje plodne zemlje, kolenje kollcima dužine 200-250 cm (3 kom u trokut / stablo, tokareni i impregnirani) i vezivanje. Iskopanu nekvalitetnu zemlju utovariti i odvesti na deponiju.Obračun se vrši po posađenom stablu.</t>
  </si>
  <si>
    <t>Ukupno  6. - KRAJOBRAZNO UREĐENJE  (kn):</t>
  </si>
  <si>
    <t>4.</t>
  </si>
  <si>
    <t>Krajobrazno uređenje</t>
  </si>
  <si>
    <t>2.3.</t>
  </si>
  <si>
    <t>2-08.2</t>
  </si>
  <si>
    <t>UREĐENJE SLABOG TEMELJNOG TLA BOLJIM</t>
  </si>
  <si>
    <t>Obračun radova :</t>
  </si>
  <si>
    <t>Prema kubičnom metru ugrađenog temeljnog tla.</t>
  </si>
  <si>
    <t>2.4.</t>
  </si>
  <si>
    <t>2-08.4</t>
  </si>
  <si>
    <t>Planiranje i poravnavanje eventualnih neravnina na temeljnom tlu i nabava, dobava i polaganje geotekstila kvalitete ni klasifikacije prema OTU.</t>
  </si>
  <si>
    <t>Geotekstil tip 300g/m2</t>
  </si>
  <si>
    <t>Rad obuhvaća polaganje geotekstila na pripremljeno temeljno tlo s preklapanjem i šivanjem.</t>
  </si>
  <si>
    <t>Preklapanje treba izvesti u smjeru nasipanja materijala. Mjesta postave određuje nadzorni inženjer u sladu sa kontrolnim ispitivanjima posteljice, odnosno temeljnog tla..</t>
  </si>
  <si>
    <t>Prema kvadratnom metru ugrađenog geotekstila na mjestima koje odredi nadzorni inženjer.</t>
  </si>
  <si>
    <t>2.5.</t>
  </si>
  <si>
    <t>2.6.</t>
  </si>
  <si>
    <t>2.6.1.</t>
  </si>
  <si>
    <t>2.6.2.</t>
  </si>
  <si>
    <t>2.7.</t>
  </si>
  <si>
    <t>2.8.</t>
  </si>
  <si>
    <t>2.9</t>
  </si>
  <si>
    <t>UREĐENJE SLABOG TEMELJNOG TLA GEOTEKSTILOM</t>
  </si>
  <si>
    <r>
      <t>Zamjena slobog temeljnog tla boljim materijalom - drobljenim kamenom, zahtjeva kakvoće Sz</t>
    </r>
    <r>
      <rPr>
        <sz val="10"/>
        <rFont val="Calibri"/>
        <family val="2"/>
        <charset val="238"/>
      </rPr>
      <t>≥100%, Ms≥25 MN/m2, na odredište po izboru izvođača.Rad uključuje iskop sloja slabog materijala debljine prema pokusnoj dionici uključujući i odvoz, te njegovu zamjenu izradom zbijenog nasipnog sloja od drobljenog kamena. Stavka uključuje nabavu, prijevoz i ugradnju zamjenskog materijala (kamena). Izvođač radova dužan je osigurati sva potrebna ispitivanja radi uvida u kakvoću izvedene zamjene.Primjenu tog materijala odpobrava Nadzorni inženjer. Obračun u kubičnim metima potpuno završenog i zbijenog sloja.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</si>
</sst>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_-* #,##0.00_-;\-* #,##0.00_-;_-* &quot;-&quot;??_-;_-@_-"/>
    <numFmt numFmtId="165" formatCode="#,##0.00;#,##0.00;&quot;&quot;"/>
    <numFmt numFmtId="166" formatCode="_-* #,##0\ _$_-;\-* #,##0\ _$_-;_-* &quot;-&quot;\ _$_-;_-@_-"/>
    <numFmt numFmtId="167" formatCode="_-* #,##0.00\ _$_-;\-* #,##0.00\ _$_-;_-* &quot;-&quot;??\ _$_-;_-@_-"/>
    <numFmt numFmtId="168" formatCode="@\ &quot;*&quot;"/>
  </numFmts>
  <fonts count="32">
    <font>
      <sz val="12"/>
      <name val="HRHelvetica"/>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family val="2"/>
    </font>
    <font>
      <sz val="8"/>
      <name val="Arial"/>
      <family val="2"/>
      <charset val="238"/>
    </font>
    <font>
      <sz val="12"/>
      <name val="HRHelvetica"/>
    </font>
    <font>
      <sz val="10"/>
      <name val="Arial CE"/>
      <charset val="238"/>
    </font>
    <font>
      <sz val="10"/>
      <name val="Arial"/>
      <family val="2"/>
      <charset val="238"/>
    </font>
    <font>
      <sz val="10"/>
      <name val="Arial"/>
      <family val="2"/>
      <charset val="238"/>
    </font>
    <font>
      <b/>
      <sz val="10"/>
      <name val="Arial"/>
      <family val="2"/>
      <charset val="238"/>
    </font>
    <font>
      <b/>
      <u/>
      <sz val="10"/>
      <name val="Arial"/>
      <family val="2"/>
    </font>
    <font>
      <sz val="10"/>
      <name val="Arial"/>
      <family val="2"/>
      <charset val="238"/>
    </font>
    <font>
      <sz val="10"/>
      <name val="Tahoma"/>
      <family val="2"/>
      <charset val="238"/>
    </font>
    <font>
      <b/>
      <sz val="10"/>
      <name val="Tahoma"/>
      <family val="2"/>
      <charset val="238"/>
    </font>
    <font>
      <b/>
      <sz val="11"/>
      <name val="Tahoma"/>
      <family val="2"/>
      <charset val="238"/>
    </font>
    <font>
      <sz val="12"/>
      <name val="Tahoma"/>
      <family val="2"/>
      <charset val="238"/>
    </font>
    <font>
      <sz val="9"/>
      <name val="Tahoma"/>
      <family val="2"/>
      <charset val="238"/>
    </font>
    <font>
      <b/>
      <sz val="14"/>
      <name val="Tahoma"/>
      <family val="2"/>
      <charset val="238"/>
    </font>
    <font>
      <b/>
      <sz val="9"/>
      <name val="Tahoma"/>
      <family val="2"/>
      <charset val="238"/>
    </font>
    <font>
      <b/>
      <sz val="12"/>
      <name val="Tahoma"/>
      <family val="2"/>
      <charset val="238"/>
    </font>
    <font>
      <sz val="14"/>
      <name val="Tahoma"/>
      <family val="2"/>
      <charset val="238"/>
    </font>
    <font>
      <b/>
      <u/>
      <sz val="12"/>
      <name val="Tahoma"/>
      <family val="2"/>
      <charset val="238"/>
    </font>
    <font>
      <sz val="10"/>
      <color indexed="23"/>
      <name val="Tahoma"/>
      <family val="2"/>
      <charset val="238"/>
    </font>
    <font>
      <sz val="11"/>
      <name val="Tahoma"/>
      <family val="2"/>
      <charset val="238"/>
    </font>
    <font>
      <sz val="10"/>
      <color rgb="FFFF0000"/>
      <name val="Tahoma"/>
      <family val="2"/>
      <charset val="238"/>
    </font>
    <font>
      <b/>
      <sz val="10"/>
      <color rgb="FFFF0000"/>
      <name val="Tahoma"/>
      <family val="2"/>
      <charset val="238"/>
    </font>
    <font>
      <sz val="10"/>
      <name val="Calibri"/>
      <family val="2"/>
      <charset val="238"/>
    </font>
  </fonts>
  <fills count="10">
    <fill>
      <patternFill patternType="none"/>
    </fill>
    <fill>
      <patternFill patternType="gray125"/>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gray0625"/>
    </fill>
    <fill>
      <patternFill patternType="solid">
        <fgColor indexed="27"/>
        <bgColor indexed="41"/>
      </patternFill>
    </fill>
    <fill>
      <patternFill patternType="solid">
        <fgColor rgb="FF00B050"/>
        <bgColor indexed="64"/>
      </patternFill>
    </fill>
    <fill>
      <patternFill patternType="solid">
        <fgColor rgb="FF92D050"/>
        <bgColor indexed="64"/>
      </patternFill>
    </fill>
  </fills>
  <borders count="15">
    <border>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ck">
        <color indexed="64"/>
      </top>
      <bottom/>
      <diagonal/>
    </border>
    <border>
      <left/>
      <right/>
      <top style="medium">
        <color indexed="64"/>
      </top>
      <bottom style="medium">
        <color indexed="64"/>
      </bottom>
      <diagonal/>
    </border>
    <border>
      <left/>
      <right/>
      <top style="thin">
        <color indexed="64"/>
      </top>
      <bottom style="thick">
        <color indexed="64"/>
      </bottom>
      <diagonal/>
    </border>
    <border>
      <left/>
      <right/>
      <top/>
      <bottom style="medium">
        <color indexed="64"/>
      </bottom>
      <diagonal/>
    </border>
    <border>
      <left/>
      <right/>
      <top/>
      <bottom style="thick">
        <color indexed="64"/>
      </bottom>
      <diagonal/>
    </border>
    <border>
      <left/>
      <right/>
      <top style="hair">
        <color indexed="64"/>
      </top>
      <bottom style="hair">
        <color indexed="64"/>
      </bottom>
      <diagonal/>
    </border>
    <border>
      <left/>
      <right/>
      <top style="hair">
        <color indexed="8"/>
      </top>
      <bottom style="hair">
        <color indexed="8"/>
      </bottom>
      <diagonal/>
    </border>
  </borders>
  <cellStyleXfs count="84">
    <xf numFmtId="0" fontId="0" fillId="0" borderId="0"/>
    <xf numFmtId="0" fontId="8" fillId="2" borderId="0" applyNumberFormat="0" applyFont="0" applyBorder="0" applyAlignment="0" applyProtection="0"/>
    <xf numFmtId="0" fontId="10" fillId="0" borderId="0"/>
    <xf numFmtId="0" fontId="11" fillId="0" borderId="0"/>
    <xf numFmtId="0" fontId="7" fillId="0" borderId="0"/>
    <xf numFmtId="0" fontId="9" fillId="0" borderId="0">
      <alignment horizontal="justify" vertical="center" wrapText="1"/>
    </xf>
    <xf numFmtId="0" fontId="7" fillId="0" borderId="0"/>
    <xf numFmtId="0" fontId="6" fillId="0" borderId="0"/>
    <xf numFmtId="0" fontId="6" fillId="0" borderId="0"/>
    <xf numFmtId="0" fontId="5" fillId="0" borderId="0"/>
    <xf numFmtId="0" fontId="5" fillId="0" borderId="0"/>
    <xf numFmtId="0" fontId="12" fillId="0" borderId="0"/>
    <xf numFmtId="43" fontId="12" fillId="0" borderId="0" applyFont="0" applyFill="0" applyBorder="0" applyAlignment="0" applyProtection="0"/>
    <xf numFmtId="0" fontId="12" fillId="0" borderId="0"/>
    <xf numFmtId="164" fontId="12" fillId="0" borderId="0" applyFont="0" applyFill="0" applyBorder="0" applyAlignment="0" applyProtection="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167" fontId="12" fillId="0" borderId="0" applyFont="0" applyFill="0" applyBorder="0" applyAlignment="0" applyProtection="0"/>
    <xf numFmtId="168" fontId="15" fillId="6" borderId="13">
      <alignment horizontal="lef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66" fontId="14" fillId="7" borderId="14">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7">
    <xf numFmtId="0" fontId="0" fillId="0" borderId="0" xfId="0"/>
    <xf numFmtId="0" fontId="17" fillId="0" borderId="0" xfId="0" applyFont="1" applyAlignment="1">
      <alignment horizontal="center"/>
    </xf>
    <xf numFmtId="0" fontId="17" fillId="0" borderId="0" xfId="0" applyFont="1"/>
    <xf numFmtId="4" fontId="17" fillId="0" borderId="0" xfId="0" applyNumberFormat="1" applyFont="1"/>
    <xf numFmtId="0" fontId="21" fillId="0" borderId="0" xfId="0" applyFont="1"/>
    <xf numFmtId="0" fontId="23" fillId="0" borderId="0" xfId="0" applyFont="1"/>
    <xf numFmtId="0" fontId="23" fillId="0" borderId="0" xfId="0" applyFont="1" applyAlignment="1">
      <alignment vertical="center"/>
    </xf>
    <xf numFmtId="0" fontId="25" fillId="0" borderId="0" xfId="0" applyFont="1"/>
    <xf numFmtId="0" fontId="22" fillId="0" borderId="0" xfId="0" applyFont="1"/>
    <xf numFmtId="0" fontId="24" fillId="0" borderId="0" xfId="0" applyFont="1" applyAlignment="1">
      <alignment horizontal="center" vertical="top"/>
    </xf>
    <xf numFmtId="0" fontId="24" fillId="0" borderId="0" xfId="0" applyFont="1" applyAlignment="1">
      <alignment horizontal="right" vertical="center" wrapText="1"/>
    </xf>
    <xf numFmtId="0" fontId="24" fillId="0" borderId="0" xfId="0" quotePrefix="1" applyFont="1" applyAlignment="1">
      <alignment horizontal="right" vertical="center"/>
    </xf>
    <xf numFmtId="4" fontId="24" fillId="0" borderId="0" xfId="0" applyNumberFormat="1" applyFont="1" applyAlignment="1">
      <alignment horizontal="centerContinuous" vertical="center"/>
    </xf>
    <xf numFmtId="4" fontId="24" fillId="0" borderId="0" xfId="0" applyNumberFormat="1" applyFont="1" applyAlignment="1">
      <alignment horizontal="center"/>
    </xf>
    <xf numFmtId="4" fontId="24" fillId="0" borderId="0" xfId="0" applyNumberFormat="1" applyFont="1" applyAlignment="1">
      <alignment horizontal="centerContinuous"/>
    </xf>
    <xf numFmtId="0" fontId="24" fillId="0" borderId="0" xfId="0" applyFont="1" applyAlignment="1">
      <alignment horizontal="center" vertical="top" textRotation="90" wrapText="1"/>
    </xf>
    <xf numFmtId="0" fontId="26" fillId="0" borderId="5" xfId="0" applyFont="1" applyBorder="1" applyAlignment="1">
      <alignment horizontal="left" vertical="center"/>
    </xf>
    <xf numFmtId="0" fontId="24" fillId="0" borderId="0" xfId="0" applyFont="1" applyAlignment="1">
      <alignment horizontal="center" vertical="center"/>
    </xf>
    <xf numFmtId="4" fontId="24" fillId="0" borderId="0" xfId="0" applyNumberFormat="1" applyFont="1" applyAlignment="1">
      <alignment horizontal="center" vertical="center"/>
    </xf>
    <xf numFmtId="165" fontId="22" fillId="0" borderId="0" xfId="0" applyNumberFormat="1" applyFont="1" applyAlignment="1">
      <alignment horizontal="right" vertical="center"/>
    </xf>
    <xf numFmtId="49" fontId="18" fillId="3" borderId="0" xfId="0" applyNumberFormat="1" applyFont="1" applyFill="1" applyAlignment="1">
      <alignment horizontal="left" vertical="top"/>
    </xf>
    <xf numFmtId="0" fontId="17" fillId="5" borderId="0" xfId="0" applyFont="1" applyFill="1"/>
    <xf numFmtId="0" fontId="27" fillId="0" borderId="0" xfId="0" applyFont="1"/>
    <xf numFmtId="4" fontId="17" fillId="0" borderId="7" xfId="0" applyNumberFormat="1" applyFont="1" applyBorder="1"/>
    <xf numFmtId="0" fontId="18" fillId="4" borderId="8" xfId="0" applyFont="1" applyFill="1" applyBorder="1" applyAlignment="1">
      <alignment horizontal="left" vertical="center"/>
    </xf>
    <xf numFmtId="0" fontId="18" fillId="4" borderId="7" xfId="0" applyFont="1" applyFill="1" applyBorder="1" applyAlignment="1">
      <alignment horizontal="center" vertical="top" textRotation="90" wrapText="1"/>
    </xf>
    <xf numFmtId="0" fontId="18" fillId="4" borderId="6" xfId="0" applyFont="1" applyFill="1" applyBorder="1" applyAlignment="1">
      <alignment horizontal="left" vertical="top" wrapText="1"/>
    </xf>
    <xf numFmtId="0" fontId="18" fillId="3" borderId="6" xfId="0" applyFont="1" applyFill="1" applyBorder="1" applyAlignment="1">
      <alignment vertical="center"/>
    </xf>
    <xf numFmtId="16" fontId="18" fillId="3" borderId="6" xfId="0" quotePrefix="1" applyNumberFormat="1" applyFont="1" applyFill="1" applyBorder="1" applyAlignment="1">
      <alignment vertical="center"/>
    </xf>
    <xf numFmtId="16" fontId="18" fillId="3" borderId="6" xfId="0" applyNumberFormat="1" applyFont="1" applyFill="1" applyBorder="1" applyAlignment="1">
      <alignment vertical="center"/>
    </xf>
    <xf numFmtId="0" fontId="18" fillId="3" borderId="1" xfId="0" applyFont="1" applyFill="1" applyBorder="1" applyAlignment="1">
      <alignment vertical="center"/>
    </xf>
    <xf numFmtId="0" fontId="18" fillId="3" borderId="10" xfId="0" applyFont="1" applyFill="1" applyBorder="1" applyAlignment="1">
      <alignment vertical="center"/>
    </xf>
    <xf numFmtId="0" fontId="18" fillId="3" borderId="12" xfId="0" applyFont="1" applyFill="1" applyBorder="1" applyAlignment="1">
      <alignment vertical="center"/>
    </xf>
    <xf numFmtId="0" fontId="19" fillId="4" borderId="6" xfId="0" quotePrefix="1" applyFont="1" applyFill="1" applyBorder="1" applyAlignment="1">
      <alignment horizontal="center" vertical="center" wrapText="1"/>
    </xf>
    <xf numFmtId="0" fontId="19" fillId="4" borderId="6" xfId="0" applyFont="1" applyFill="1" applyBorder="1" applyAlignment="1">
      <alignment horizontal="left" vertical="center"/>
    </xf>
    <xf numFmtId="0" fontId="19" fillId="4" borderId="6" xfId="0" applyFont="1" applyFill="1" applyBorder="1" applyAlignment="1">
      <alignment horizontal="center" vertical="center"/>
    </xf>
    <xf numFmtId="4" fontId="19" fillId="4" borderId="6" xfId="0" applyNumberFormat="1" applyFont="1" applyFill="1" applyBorder="1" applyAlignment="1">
      <alignment horizontal="center" vertical="center"/>
    </xf>
    <xf numFmtId="165" fontId="19" fillId="4" borderId="6" xfId="0" applyNumberFormat="1" applyFont="1" applyFill="1" applyBorder="1" applyAlignment="1">
      <alignment horizontal="right" vertical="center"/>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4" fontId="19" fillId="0" borderId="0" xfId="0" applyNumberFormat="1" applyFont="1" applyAlignment="1">
      <alignment horizontal="center" vertical="center"/>
    </xf>
    <xf numFmtId="4" fontId="19" fillId="0" borderId="0" xfId="0" applyNumberFormat="1" applyFont="1" applyAlignment="1">
      <alignment horizontal="right" vertical="center"/>
    </xf>
    <xf numFmtId="0" fontId="19" fillId="0" borderId="1" xfId="0" applyFont="1" applyBorder="1" applyAlignment="1">
      <alignment horizontal="center" vertical="center" wrapText="1"/>
    </xf>
    <xf numFmtId="4" fontId="19" fillId="0" borderId="1" xfId="0" applyNumberFormat="1" applyFont="1" applyBorder="1" applyAlignment="1">
      <alignment horizontal="right" vertical="center"/>
    </xf>
    <xf numFmtId="0" fontId="28" fillId="9" borderId="9" xfId="0" applyFont="1" applyFill="1" applyBorder="1" applyAlignment="1">
      <alignment horizontal="left" vertical="center"/>
    </xf>
    <xf numFmtId="0" fontId="19" fillId="9" borderId="9" xfId="0" applyFont="1" applyFill="1" applyBorder="1" applyAlignment="1">
      <alignment horizontal="left" vertical="center"/>
    </xf>
    <xf numFmtId="165" fontId="19" fillId="9" borderId="9" xfId="0" applyNumberFormat="1" applyFont="1" applyFill="1" applyBorder="1" applyAlignment="1">
      <alignment horizontal="right" vertical="center"/>
    </xf>
    <xf numFmtId="0" fontId="28" fillId="0" borderId="0" xfId="0" applyFont="1" applyAlignment="1">
      <alignment horizontal="center" vertical="top"/>
    </xf>
    <xf numFmtId="0" fontId="28" fillId="0" borderId="0" xfId="0" applyFont="1"/>
    <xf numFmtId="0" fontId="28" fillId="0" borderId="0" xfId="0" applyFont="1" applyAlignment="1">
      <alignment horizontal="center" vertical="center"/>
    </xf>
    <xf numFmtId="4" fontId="28" fillId="0" borderId="0" xfId="0" applyNumberFormat="1" applyFont="1" applyAlignment="1">
      <alignment horizontal="center" vertical="center"/>
    </xf>
    <xf numFmtId="4" fontId="28" fillId="0" borderId="0" xfId="0" applyNumberFormat="1" applyFont="1" applyAlignment="1">
      <alignment horizontal="center"/>
    </xf>
    <xf numFmtId="4" fontId="28" fillId="0" borderId="0" xfId="0" applyNumberFormat="1" applyFont="1"/>
    <xf numFmtId="0" fontId="28" fillId="3" borderId="9" xfId="0" applyFont="1" applyFill="1" applyBorder="1" applyAlignment="1">
      <alignment horizontal="left" vertical="center"/>
    </xf>
    <xf numFmtId="0" fontId="19" fillId="3" borderId="9" xfId="0" applyFont="1" applyFill="1" applyBorder="1" applyAlignment="1">
      <alignment horizontal="left" vertical="center"/>
    </xf>
    <xf numFmtId="165" fontId="19" fillId="3" borderId="9" xfId="0" applyNumberFormat="1" applyFont="1" applyFill="1" applyBorder="1" applyAlignment="1">
      <alignment horizontal="right" vertical="center"/>
    </xf>
    <xf numFmtId="0" fontId="28" fillId="8" borderId="9" xfId="0" applyFont="1" applyFill="1" applyBorder="1" applyAlignment="1">
      <alignment horizontal="left" vertical="center"/>
    </xf>
    <xf numFmtId="0" fontId="19" fillId="8" borderId="9" xfId="0" applyFont="1" applyFill="1" applyBorder="1" applyAlignment="1">
      <alignment horizontal="left" vertical="center"/>
    </xf>
    <xf numFmtId="165" fontId="19" fillId="8" borderId="9" xfId="0" applyNumberFormat="1" applyFont="1" applyFill="1" applyBorder="1" applyAlignment="1">
      <alignment horizontal="right" vertical="center"/>
    </xf>
    <xf numFmtId="4" fontId="17" fillId="0" borderId="0" xfId="0" applyNumberFormat="1" applyFont="1" applyAlignment="1">
      <alignment horizontal="center"/>
    </xf>
    <xf numFmtId="0" fontId="18" fillId="0" borderId="0" xfId="0" applyFont="1" applyAlignment="1">
      <alignment horizontal="left"/>
    </xf>
    <xf numFmtId="0" fontId="18" fillId="0" borderId="0" xfId="0" applyFont="1" applyAlignment="1"/>
    <xf numFmtId="0" fontId="17" fillId="0" borderId="0" xfId="0" applyFont="1" applyAlignment="1">
      <alignment horizontal="left"/>
    </xf>
    <xf numFmtId="0" fontId="17" fillId="0" borderId="0" xfId="0" applyFont="1" applyAlignment="1"/>
    <xf numFmtId="4" fontId="17" fillId="0" borderId="11" xfId="0" applyNumberFormat="1" applyFont="1" applyBorder="1"/>
    <xf numFmtId="49" fontId="18" fillId="3" borderId="2" xfId="0" applyNumberFormat="1" applyFont="1" applyFill="1" applyBorder="1" applyAlignment="1">
      <alignment horizontal="center" vertical="center" textRotation="90" wrapText="1"/>
    </xf>
    <xf numFmtId="49" fontId="18" fillId="3" borderId="3" xfId="0" applyNumberFormat="1" applyFont="1" applyFill="1" applyBorder="1" applyAlignment="1">
      <alignment horizontal="center" vertical="center" textRotation="90" wrapText="1"/>
    </xf>
    <xf numFmtId="0" fontId="18" fillId="3" borderId="3" xfId="0" applyFont="1" applyFill="1" applyBorder="1" applyAlignment="1">
      <alignment horizontal="center" vertical="center" wrapText="1"/>
    </xf>
    <xf numFmtId="0" fontId="18" fillId="4" borderId="3" xfId="0" applyFont="1" applyFill="1" applyBorder="1" applyAlignment="1">
      <alignment horizontal="center" vertical="center"/>
    </xf>
    <xf numFmtId="0" fontId="18" fillId="4" borderId="3" xfId="0" applyFont="1" applyFill="1" applyBorder="1" applyAlignment="1">
      <alignment horizontal="center" vertical="center" wrapText="1"/>
    </xf>
    <xf numFmtId="4" fontId="18" fillId="5" borderId="4" xfId="0" applyNumberFormat="1" applyFont="1" applyFill="1" applyBorder="1" applyAlignment="1">
      <alignment horizontal="center" vertical="center" wrapText="1"/>
    </xf>
    <xf numFmtId="49" fontId="18" fillId="0" borderId="5" xfId="0" applyNumberFormat="1" applyFont="1" applyBorder="1" applyAlignment="1">
      <alignment horizontal="center" vertical="center" textRotation="90" wrapText="1"/>
    </xf>
    <xf numFmtId="49" fontId="17" fillId="0" borderId="0" xfId="0" applyNumberFormat="1"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center" vertical="center"/>
    </xf>
    <xf numFmtId="4" fontId="17" fillId="0" borderId="0" xfId="0" applyNumberFormat="1" applyFont="1" applyAlignment="1">
      <alignment horizontal="center" vertical="center"/>
    </xf>
    <xf numFmtId="0" fontId="17" fillId="0" borderId="0" xfId="0" applyFont="1" applyAlignment="1">
      <alignment horizontal="justify" vertical="top" wrapText="1"/>
    </xf>
    <xf numFmtId="49" fontId="18" fillId="3" borderId="6" xfId="0" applyNumberFormat="1" applyFont="1" applyFill="1" applyBorder="1" applyAlignment="1">
      <alignment horizontal="center" vertical="center"/>
    </xf>
    <xf numFmtId="0" fontId="18" fillId="3" borderId="6" xfId="0" applyFont="1" applyFill="1" applyBorder="1" applyAlignment="1">
      <alignment horizontal="justify" vertical="top" wrapText="1"/>
    </xf>
    <xf numFmtId="0" fontId="18" fillId="3" borderId="6" xfId="0" applyFont="1" applyFill="1" applyBorder="1" applyAlignment="1">
      <alignment horizontal="center" vertical="center"/>
    </xf>
    <xf numFmtId="4" fontId="18" fillId="3" borderId="6" xfId="0" applyNumberFormat="1" applyFont="1" applyFill="1" applyBorder="1" applyAlignment="1">
      <alignment horizontal="center" vertical="center"/>
    </xf>
    <xf numFmtId="4" fontId="18" fillId="3" borderId="6" xfId="0" applyNumberFormat="1" applyFont="1" applyFill="1" applyBorder="1" applyAlignment="1">
      <alignment vertical="center"/>
    </xf>
    <xf numFmtId="4" fontId="17" fillId="0" borderId="0" xfId="0" applyNumberFormat="1" applyFont="1" applyAlignment="1">
      <alignment horizontal="right"/>
    </xf>
    <xf numFmtId="49" fontId="17" fillId="0" borderId="0" xfId="0" applyNumberFormat="1" applyFont="1" applyAlignment="1">
      <alignment horizontal="center" vertical="top"/>
    </xf>
    <xf numFmtId="0" fontId="17" fillId="0" borderId="0" xfId="0" applyFont="1" applyAlignment="1">
      <alignment vertical="center" wrapText="1"/>
    </xf>
    <xf numFmtId="165" fontId="17" fillId="0" borderId="0" xfId="0" applyNumberFormat="1" applyFont="1" applyAlignment="1">
      <alignment horizontal="right"/>
    </xf>
    <xf numFmtId="49" fontId="17" fillId="0" borderId="7" xfId="0" applyNumberFormat="1" applyFont="1" applyBorder="1" applyAlignment="1">
      <alignment horizontal="center" vertical="top"/>
    </xf>
    <xf numFmtId="0" fontId="17" fillId="0" borderId="7" xfId="0" quotePrefix="1" applyFont="1" applyBorder="1" applyAlignment="1">
      <alignment horizontal="justify" vertical="top" wrapText="1"/>
    </xf>
    <xf numFmtId="0" fontId="17" fillId="0" borderId="7" xfId="0" applyFont="1" applyBorder="1" applyAlignment="1">
      <alignment horizontal="center"/>
    </xf>
    <xf numFmtId="4" fontId="17" fillId="0" borderId="7" xfId="0" applyNumberFormat="1" applyFont="1" applyBorder="1" applyAlignment="1">
      <alignment horizontal="center"/>
    </xf>
    <xf numFmtId="165" fontId="17" fillId="0" borderId="7" xfId="0" applyNumberFormat="1" applyFont="1" applyBorder="1" applyAlignment="1">
      <alignment horizontal="right"/>
    </xf>
    <xf numFmtId="4" fontId="29" fillId="0" borderId="0" xfId="0" applyNumberFormat="1" applyFont="1" applyAlignment="1">
      <alignment horizontal="center"/>
    </xf>
    <xf numFmtId="165" fontId="17" fillId="0" borderId="0" xfId="0" applyNumberFormat="1" applyFont="1" applyAlignment="1">
      <alignment horizontal="center"/>
    </xf>
    <xf numFmtId="49" fontId="17" fillId="0" borderId="0" xfId="0" applyNumberFormat="1" applyFont="1" applyAlignment="1">
      <alignment horizontal="center" vertical="top" wrapText="1"/>
    </xf>
    <xf numFmtId="0" fontId="17" fillId="0" borderId="0" xfId="0" applyFont="1" applyAlignment="1">
      <alignment horizontal="justify" vertical="top" readingOrder="1"/>
    </xf>
    <xf numFmtId="49" fontId="17" fillId="0" borderId="7" xfId="0" applyNumberFormat="1" applyFont="1" applyBorder="1" applyAlignment="1">
      <alignment horizontal="center" vertical="top" wrapText="1"/>
    </xf>
    <xf numFmtId="0" fontId="17" fillId="0" borderId="7" xfId="0" applyFont="1" applyBorder="1" applyAlignment="1">
      <alignment horizontal="justify" vertical="top" wrapText="1" readingOrder="1"/>
    </xf>
    <xf numFmtId="0" fontId="29" fillId="0" borderId="0" xfId="0" applyFont="1" applyAlignment="1">
      <alignment horizontal="justify" vertical="top" wrapText="1"/>
    </xf>
    <xf numFmtId="0" fontId="17" fillId="0" borderId="7" xfId="0" applyFont="1" applyBorder="1" applyAlignment="1">
      <alignment horizontal="justify" vertical="top" wrapText="1"/>
    </xf>
    <xf numFmtId="49" fontId="17" fillId="0" borderId="0" xfId="0" applyNumberFormat="1" applyFont="1" applyBorder="1" applyAlignment="1">
      <alignment horizontal="center" vertical="top"/>
    </xf>
    <xf numFmtId="0" fontId="17" fillId="0" borderId="0" xfId="0" applyFont="1" applyBorder="1" applyAlignment="1">
      <alignment horizontal="justify" vertical="top" wrapText="1"/>
    </xf>
    <xf numFmtId="0" fontId="17" fillId="0" borderId="0" xfId="0" applyFont="1" applyBorder="1" applyAlignment="1">
      <alignment horizontal="center"/>
    </xf>
    <xf numFmtId="4" fontId="29" fillId="0" borderId="0" xfId="0" applyNumberFormat="1" applyFont="1" applyBorder="1" applyAlignment="1">
      <alignment horizontal="center"/>
    </xf>
    <xf numFmtId="4" fontId="17" fillId="0" borderId="0" xfId="0" applyNumberFormat="1" applyFont="1" applyBorder="1" applyAlignment="1">
      <alignment horizontal="center"/>
    </xf>
    <xf numFmtId="165" fontId="17" fillId="0" borderId="0" xfId="0" applyNumberFormat="1" applyFont="1" applyBorder="1" applyAlignment="1">
      <alignment horizontal="right"/>
    </xf>
    <xf numFmtId="49" fontId="18" fillId="3" borderId="6" xfId="0" applyNumberFormat="1" applyFont="1" applyFill="1" applyBorder="1" applyAlignment="1">
      <alignment horizontal="center" vertical="top"/>
    </xf>
    <xf numFmtId="0" fontId="18" fillId="3" borderId="6" xfId="0" applyFont="1" applyFill="1" applyBorder="1" applyAlignment="1">
      <alignment horizontal="center"/>
    </xf>
    <xf numFmtId="4" fontId="30" fillId="3" borderId="6" xfId="0" applyNumberFormat="1" applyFont="1" applyFill="1" applyBorder="1" applyAlignment="1">
      <alignment horizontal="center"/>
    </xf>
    <xf numFmtId="4" fontId="18" fillId="3" borderId="6" xfId="0" applyNumberFormat="1" applyFont="1" applyFill="1" applyBorder="1" applyAlignment="1">
      <alignment horizontal="center"/>
    </xf>
    <xf numFmtId="165" fontId="18" fillId="3" borderId="6" xfId="0" applyNumberFormat="1" applyFont="1" applyFill="1" applyBorder="1" applyAlignment="1">
      <alignment horizontal="right"/>
    </xf>
    <xf numFmtId="49" fontId="18" fillId="0" borderId="0" xfId="0" applyNumberFormat="1" applyFont="1" applyAlignment="1">
      <alignment horizontal="center" vertical="top"/>
    </xf>
    <xf numFmtId="0" fontId="18" fillId="0" borderId="0" xfId="0" applyFont="1" applyAlignment="1">
      <alignment horizontal="justify" vertical="top" wrapText="1"/>
    </xf>
    <xf numFmtId="0" fontId="18" fillId="0" borderId="0" xfId="0" applyFont="1" applyAlignment="1">
      <alignment horizontal="center"/>
    </xf>
    <xf numFmtId="4" fontId="30" fillId="0" borderId="0" xfId="0" applyNumberFormat="1" applyFont="1" applyAlignment="1">
      <alignment horizontal="center"/>
    </xf>
    <xf numFmtId="4" fontId="18" fillId="0" borderId="0" xfId="0" applyNumberFormat="1" applyFont="1" applyAlignment="1">
      <alignment horizontal="center"/>
    </xf>
    <xf numFmtId="165" fontId="18" fillId="0" borderId="0" xfId="0" applyNumberFormat="1" applyFont="1" applyAlignment="1">
      <alignment horizontal="right"/>
    </xf>
    <xf numFmtId="0" fontId="29" fillId="0" borderId="0" xfId="0" applyFont="1"/>
    <xf numFmtId="165" fontId="17" fillId="0" borderId="0" xfId="0" applyNumberFormat="1" applyFont="1"/>
    <xf numFmtId="0" fontId="17" fillId="0" borderId="0" xfId="0" quotePrefix="1" applyFont="1" applyAlignment="1">
      <alignment horizontal="justify" vertical="top" wrapText="1"/>
    </xf>
    <xf numFmtId="0" fontId="17" fillId="0" borderId="0" xfId="0" quotePrefix="1" applyFont="1" applyBorder="1" applyAlignment="1">
      <alignment horizontal="justify" vertical="top" wrapText="1"/>
    </xf>
    <xf numFmtId="4" fontId="29" fillId="0" borderId="0" xfId="0" applyNumberFormat="1" applyFont="1" applyAlignment="1">
      <alignment horizontal="center" vertical="center"/>
    </xf>
    <xf numFmtId="0" fontId="17" fillId="0" borderId="7" xfId="0" applyFont="1" applyBorder="1" applyAlignment="1">
      <alignment vertical="center" wrapText="1"/>
    </xf>
    <xf numFmtId="14" fontId="17" fillId="0" borderId="0" xfId="0" applyNumberFormat="1" applyFont="1" applyAlignment="1">
      <alignment horizontal="justify" vertical="top" wrapText="1"/>
    </xf>
    <xf numFmtId="14" fontId="17" fillId="0" borderId="0" xfId="0" applyNumberFormat="1" applyFont="1" applyAlignment="1">
      <alignment vertical="center" wrapText="1"/>
    </xf>
    <xf numFmtId="14" fontId="17" fillId="0" borderId="0" xfId="0" applyNumberFormat="1" applyFont="1" applyBorder="1" applyAlignment="1">
      <alignment vertical="center" wrapText="1"/>
    </xf>
    <xf numFmtId="49" fontId="17" fillId="0" borderId="0" xfId="0" applyNumberFormat="1" applyFont="1" applyAlignment="1">
      <alignment horizontal="center" vertical="top" readingOrder="1"/>
    </xf>
    <xf numFmtId="49" fontId="18" fillId="3" borderId="6" xfId="0" applyNumberFormat="1" applyFont="1" applyFill="1" applyBorder="1" applyAlignment="1">
      <alignment horizontal="justify" vertical="top"/>
    </xf>
    <xf numFmtId="49" fontId="18" fillId="3" borderId="6" xfId="0" applyNumberFormat="1" applyFont="1" applyFill="1" applyBorder="1" applyAlignment="1">
      <alignment horizontal="center"/>
    </xf>
    <xf numFmtId="14" fontId="17" fillId="0" borderId="7" xfId="0" applyNumberFormat="1" applyFont="1" applyBorder="1" applyAlignment="1">
      <alignment horizontal="justify" vertical="top" wrapText="1"/>
    </xf>
    <xf numFmtId="14" fontId="17" fillId="0" borderId="0" xfId="0" applyNumberFormat="1" applyFont="1" applyBorder="1" applyAlignment="1">
      <alignment horizontal="justify" vertical="top" wrapText="1"/>
    </xf>
    <xf numFmtId="49" fontId="17" fillId="0" borderId="0" xfId="0" applyNumberFormat="1" applyFont="1" applyBorder="1" applyAlignment="1">
      <alignment horizontal="justify" vertical="top" wrapText="1"/>
    </xf>
    <xf numFmtId="49" fontId="17" fillId="0" borderId="7" xfId="0" quotePrefix="1" applyNumberFormat="1" applyFont="1" applyBorder="1" applyAlignment="1">
      <alignment horizontal="justify" vertical="top" wrapText="1"/>
    </xf>
    <xf numFmtId="49" fontId="17" fillId="0" borderId="0" xfId="0" applyNumberFormat="1" applyFont="1" applyAlignment="1">
      <alignment horizontal="justify" vertical="top" wrapText="1"/>
    </xf>
    <xf numFmtId="4" fontId="18" fillId="3" borderId="6" xfId="0" applyNumberFormat="1" applyFont="1" applyFill="1" applyBorder="1" applyAlignment="1">
      <alignment horizontal="right" vertical="center"/>
    </xf>
    <xf numFmtId="165" fontId="18" fillId="3" borderId="6" xfId="0" applyNumberFormat="1" applyFont="1" applyFill="1" applyBorder="1" applyAlignment="1">
      <alignment horizontal="right" vertical="center"/>
    </xf>
    <xf numFmtId="0" fontId="17" fillId="0" borderId="0" xfId="0" applyFont="1" applyAlignment="1">
      <alignment horizontal="center" wrapText="1"/>
    </xf>
    <xf numFmtId="4" fontId="17" fillId="0" borderId="0" xfId="0" applyNumberFormat="1" applyFont="1" applyAlignment="1">
      <alignment horizontal="center" wrapText="1"/>
    </xf>
    <xf numFmtId="0" fontId="18" fillId="0" borderId="0" xfId="0" applyFont="1" applyAlignment="1">
      <alignment horizontal="left" wrapText="1"/>
    </xf>
    <xf numFmtId="4" fontId="17" fillId="0" borderId="0" xfId="0" applyNumberFormat="1" applyFont="1" applyAlignment="1">
      <alignment horizontal="center"/>
    </xf>
    <xf numFmtId="4" fontId="17" fillId="0" borderId="1" xfId="0" applyNumberFormat="1" applyFont="1" applyBorder="1" applyAlignment="1">
      <alignment horizontal="center"/>
    </xf>
    <xf numFmtId="0" fontId="24" fillId="9" borderId="9" xfId="0" applyFont="1" applyFill="1" applyBorder="1" applyAlignment="1">
      <alignment horizontal="center" vertical="center"/>
    </xf>
    <xf numFmtId="0" fontId="20" fillId="9" borderId="9" xfId="0" applyFont="1" applyFill="1" applyBorder="1" applyAlignment="1">
      <alignment horizontal="center"/>
    </xf>
    <xf numFmtId="0" fontId="18" fillId="4" borderId="8" xfId="0" applyFont="1" applyFill="1" applyBorder="1" applyAlignment="1">
      <alignment horizontal="left" vertical="center" wrapText="1"/>
    </xf>
    <xf numFmtId="0" fontId="18" fillId="4" borderId="7" xfId="0" applyFont="1" applyFill="1" applyBorder="1" applyAlignment="1">
      <alignment horizontal="left" vertical="center" wrapText="1"/>
    </xf>
    <xf numFmtId="16" fontId="18" fillId="3" borderId="6" xfId="0" quotePrefix="1" applyNumberFormat="1" applyFont="1" applyFill="1" applyBorder="1" applyAlignment="1">
      <alignment horizontal="left" vertical="center" wrapText="1"/>
    </xf>
    <xf numFmtId="0" fontId="18" fillId="4" borderId="6" xfId="0" applyFont="1" applyFill="1" applyBorder="1" applyAlignment="1">
      <alignment horizontal="left" vertical="top" wrapText="1"/>
    </xf>
  </cellXfs>
  <cellStyles count="84">
    <cellStyle name="Comma 2" xfId="41"/>
    <cellStyle name="Comma_SLIJEPI TROŠKOVNIK  NOVO SELO" xfId="12"/>
    <cellStyle name="Naslov 5" xfId="42"/>
    <cellStyle name="Normal 11" xfId="43"/>
    <cellStyle name="Normal 13" xfId="44"/>
    <cellStyle name="Normal 16" xfId="45"/>
    <cellStyle name="Normal 18" xfId="46"/>
    <cellStyle name="Normal 2" xfId="3"/>
    <cellStyle name="Normal 2 2" xfId="47"/>
    <cellStyle name="Normal 20" xfId="48"/>
    <cellStyle name="Normal 22" xfId="49"/>
    <cellStyle name="Normal 25" xfId="50"/>
    <cellStyle name="Normal 27" xfId="51"/>
    <cellStyle name="Normal 29" xfId="52"/>
    <cellStyle name="Normal 3" xfId="53"/>
    <cellStyle name="Normal 32" xfId="54"/>
    <cellStyle name="Normal 34" xfId="55"/>
    <cellStyle name="Normal 36" xfId="56"/>
    <cellStyle name="Normal 38" xfId="57"/>
    <cellStyle name="Normal 4" xfId="58"/>
    <cellStyle name="Normal 40" xfId="59"/>
    <cellStyle name="Normal 42" xfId="60"/>
    <cellStyle name="Normal 44" xfId="61"/>
    <cellStyle name="Normal 46" xfId="62"/>
    <cellStyle name="Normal 49 3" xfId="5"/>
    <cellStyle name="Normal 5" xfId="63"/>
    <cellStyle name="Normal 6" xfId="64"/>
    <cellStyle name="Normal 9" xfId="65"/>
    <cellStyle name="Normal_ponder" xfId="13"/>
    <cellStyle name="Normalno" xfId="0" builtinId="0"/>
    <cellStyle name="Normalno 2" xfId="4"/>
    <cellStyle name="Normalno 2 2" xfId="6"/>
    <cellStyle name="Normalno 2 2 2" xfId="8"/>
    <cellStyle name="Normalno 2 2 2 2" xfId="19"/>
    <cellStyle name="Normalno 2 2 2 2 2" xfId="32"/>
    <cellStyle name="Normalno 2 2 2 2 3" xfId="81"/>
    <cellStyle name="Normalno 2 2 2 3" xfId="25"/>
    <cellStyle name="Normalno 2 2 2 4" xfId="38"/>
    <cellStyle name="Normalno 2 2 2 5" xfId="74"/>
    <cellStyle name="Normalno 2 2 3" xfId="10"/>
    <cellStyle name="Normalno 2 2 3 2" xfId="21"/>
    <cellStyle name="Normalno 2 2 3 2 2" xfId="34"/>
    <cellStyle name="Normalno 2 2 3 2 3" xfId="83"/>
    <cellStyle name="Normalno 2 2 3 3" xfId="27"/>
    <cellStyle name="Normalno 2 2 3 4" xfId="40"/>
    <cellStyle name="Normalno 2 2 3 5" xfId="76"/>
    <cellStyle name="Normalno 2 2 4" xfId="17"/>
    <cellStyle name="Normalno 2 2 4 2" xfId="30"/>
    <cellStyle name="Normalno 2 2 4 3" xfId="79"/>
    <cellStyle name="Normalno 2 2 5" xfId="23"/>
    <cellStyle name="Normalno 2 2 6" xfId="36"/>
    <cellStyle name="Normalno 2 2 7" xfId="72"/>
    <cellStyle name="Normalno 2 3" xfId="7"/>
    <cellStyle name="Normalno 2 3 2" xfId="18"/>
    <cellStyle name="Normalno 2 3 2 2" xfId="31"/>
    <cellStyle name="Normalno 2 3 2 3" xfId="80"/>
    <cellStyle name="Normalno 2 3 3" xfId="24"/>
    <cellStyle name="Normalno 2 3 4" xfId="37"/>
    <cellStyle name="Normalno 2 3 5" xfId="73"/>
    <cellStyle name="Normalno 2 4" xfId="9"/>
    <cellStyle name="Normalno 2 4 2" xfId="20"/>
    <cellStyle name="Normalno 2 4 2 2" xfId="33"/>
    <cellStyle name="Normalno 2 4 2 3" xfId="82"/>
    <cellStyle name="Normalno 2 4 3" xfId="26"/>
    <cellStyle name="Normalno 2 4 4" xfId="39"/>
    <cellStyle name="Normalno 2 4 5" xfId="75"/>
    <cellStyle name="Normalno 2 5" xfId="16"/>
    <cellStyle name="Normalno 2 5 2" xfId="29"/>
    <cellStyle name="Normalno 2 5 3" xfId="78"/>
    <cellStyle name="Normalno 2 6" xfId="22"/>
    <cellStyle name="Normalno 2 7" xfId="35"/>
    <cellStyle name="Normalno 2 8" xfId="71"/>
    <cellStyle name="Normalno 3" xfId="11"/>
    <cellStyle name="Normalno 4" xfId="15"/>
    <cellStyle name="Normalno 4 2" xfId="28"/>
    <cellStyle name="Normalno 4 3" xfId="77"/>
    <cellStyle name="Obično_0+443" xfId="2"/>
    <cellStyle name="Percent 2" xfId="67"/>
    <cellStyle name="Percent 2 10" xfId="68"/>
    <cellStyle name="Percent 2 31" xfId="69"/>
    <cellStyle name="Postotak 2" xfId="66"/>
    <cellStyle name="STAVKE" xfId="1"/>
    <cellStyle name="Ukupno" xfId="70"/>
    <cellStyle name="Zarez 2"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6"/>
  </sheetPr>
  <dimension ref="A1:G275"/>
  <sheetViews>
    <sheetView view="pageBreakPreview" zoomScaleNormal="100" zoomScaleSheetLayoutView="100" workbookViewId="0">
      <pane ySplit="7" topLeftCell="A267" activePane="bottomLeft" state="frozen"/>
      <selection pane="bottomLeft" activeCell="F271" sqref="F271"/>
    </sheetView>
  </sheetViews>
  <sheetFormatPr defaultRowHeight="12.75"/>
  <cols>
    <col min="1" max="1" width="5.77734375" style="84" customWidth="1"/>
    <col min="2" max="2" width="6.77734375" style="84" customWidth="1"/>
    <col min="3" max="3" width="40.88671875" style="85" customWidth="1"/>
    <col min="4" max="4" width="5.77734375" style="75" customWidth="1"/>
    <col min="5" max="5" width="7.77734375" style="76" customWidth="1"/>
    <col min="6" max="6" width="7.77734375" style="60" customWidth="1"/>
    <col min="7" max="7" width="10.77734375" style="3" customWidth="1"/>
    <col min="8" max="16384" width="8.88671875" style="4"/>
  </cols>
  <sheetData>
    <row r="1" spans="1:7" ht="15" customHeight="1">
      <c r="A1" s="2" t="s">
        <v>105</v>
      </c>
      <c r="B1" s="2"/>
      <c r="C1" s="61" t="s">
        <v>319</v>
      </c>
      <c r="D1" s="62"/>
      <c r="E1" s="62"/>
      <c r="F1" s="62"/>
      <c r="G1" s="62"/>
    </row>
    <row r="2" spans="1:7" ht="15" customHeight="1">
      <c r="A2" s="2" t="s">
        <v>106</v>
      </c>
      <c r="B2" s="2"/>
      <c r="C2" s="138" t="s">
        <v>218</v>
      </c>
      <c r="D2" s="138"/>
      <c r="E2" s="138"/>
      <c r="F2" s="138"/>
      <c r="G2" s="138"/>
    </row>
    <row r="3" spans="1:7" ht="15" customHeight="1">
      <c r="A3" s="63" t="s">
        <v>107</v>
      </c>
      <c r="B3" s="2"/>
      <c r="C3" s="61" t="s">
        <v>219</v>
      </c>
      <c r="D3" s="64"/>
      <c r="E3" s="64"/>
      <c r="F3" s="64"/>
      <c r="G3" s="64"/>
    </row>
    <row r="4" spans="1:7" ht="15" customHeight="1">
      <c r="A4" s="63" t="s">
        <v>108</v>
      </c>
      <c r="B4" s="2"/>
      <c r="C4" s="61" t="s">
        <v>220</v>
      </c>
      <c r="D4" s="64"/>
      <c r="E4" s="64"/>
      <c r="F4" s="64"/>
      <c r="G4" s="64"/>
    </row>
    <row r="5" spans="1:7" ht="15" customHeight="1">
      <c r="A5" s="61"/>
      <c r="B5" s="2"/>
      <c r="C5" s="61" t="s">
        <v>221</v>
      </c>
      <c r="D5" s="64"/>
      <c r="E5" s="64"/>
      <c r="F5" s="64"/>
      <c r="G5" s="64"/>
    </row>
    <row r="6" spans="1:7" ht="12.75" customHeight="1" thickBot="1">
      <c r="A6" s="65"/>
      <c r="B6" s="65"/>
      <c r="C6" s="65"/>
      <c r="D6" s="65"/>
      <c r="E6" s="65"/>
      <c r="F6" s="65"/>
      <c r="G6" s="65"/>
    </row>
    <row r="7" spans="1:7" s="5" customFormat="1" ht="35.25" customHeight="1" thickBot="1">
      <c r="A7" s="66" t="s">
        <v>6</v>
      </c>
      <c r="B7" s="67" t="s">
        <v>7</v>
      </c>
      <c r="C7" s="68" t="s">
        <v>39</v>
      </c>
      <c r="D7" s="69" t="s">
        <v>8</v>
      </c>
      <c r="E7" s="70" t="s">
        <v>9</v>
      </c>
      <c r="F7" s="70" t="s">
        <v>134</v>
      </c>
      <c r="G7" s="71" t="s">
        <v>10</v>
      </c>
    </row>
    <row r="8" spans="1:7" ht="9" customHeight="1">
      <c r="A8" s="72"/>
      <c r="B8" s="73"/>
      <c r="C8" s="74"/>
    </row>
    <row r="9" spans="1:7">
      <c r="A9" s="73"/>
      <c r="B9" s="73"/>
      <c r="C9" s="77"/>
    </row>
    <row r="10" spans="1:7" ht="39" customHeight="1">
      <c r="A10" s="73"/>
      <c r="B10" s="73"/>
      <c r="C10" s="77" t="s">
        <v>46</v>
      </c>
    </row>
    <row r="11" spans="1:7" ht="39" customHeight="1">
      <c r="A11" s="73"/>
      <c r="B11" s="73"/>
      <c r="C11" s="77" t="s">
        <v>76</v>
      </c>
    </row>
    <row r="12" spans="1:7" ht="75" customHeight="1">
      <c r="A12" s="73"/>
      <c r="B12" s="73"/>
      <c r="C12" s="77" t="s">
        <v>206</v>
      </c>
    </row>
    <row r="13" spans="1:7" ht="90.95" customHeight="1">
      <c r="A13" s="73"/>
      <c r="B13" s="73"/>
      <c r="C13" s="77" t="s">
        <v>59</v>
      </c>
    </row>
    <row r="14" spans="1:7" ht="51" customHeight="1">
      <c r="A14" s="73"/>
      <c r="B14" s="73"/>
      <c r="C14" s="77" t="s">
        <v>95</v>
      </c>
    </row>
    <row r="15" spans="1:7" ht="39" customHeight="1">
      <c r="A15" s="73"/>
      <c r="B15" s="73"/>
      <c r="C15" s="77" t="s">
        <v>82</v>
      </c>
    </row>
    <row r="16" spans="1:7" ht="135" customHeight="1">
      <c r="A16" s="73"/>
      <c r="B16" s="73"/>
      <c r="C16" s="77" t="s">
        <v>207</v>
      </c>
    </row>
    <row r="17" spans="1:7" ht="51" customHeight="1">
      <c r="A17" s="73"/>
      <c r="B17" s="73"/>
      <c r="C17" s="77" t="s">
        <v>214</v>
      </c>
    </row>
    <row r="18" spans="1:7">
      <c r="A18" s="73"/>
      <c r="B18" s="73"/>
      <c r="C18" s="77"/>
    </row>
    <row r="19" spans="1:7" s="6" customFormat="1" ht="11.25" customHeight="1">
      <c r="A19" s="78" t="s">
        <v>30</v>
      </c>
      <c r="B19" s="78"/>
      <c r="C19" s="79" t="s">
        <v>14</v>
      </c>
      <c r="D19" s="80"/>
      <c r="E19" s="81"/>
      <c r="F19" s="81"/>
      <c r="G19" s="82"/>
    </row>
    <row r="20" spans="1:7" ht="11.25" customHeight="1">
      <c r="A20" s="73"/>
      <c r="B20" s="73"/>
      <c r="C20" s="77"/>
      <c r="D20" s="1"/>
      <c r="E20" s="60"/>
      <c r="G20" s="83"/>
    </row>
    <row r="21" spans="1:7">
      <c r="A21" s="73"/>
      <c r="B21" s="84" t="s">
        <v>41</v>
      </c>
      <c r="C21" s="85" t="s">
        <v>42</v>
      </c>
      <c r="G21" s="83"/>
    </row>
    <row r="22" spans="1:7">
      <c r="A22" s="84" t="s">
        <v>43</v>
      </c>
      <c r="B22" s="84" t="s">
        <v>44</v>
      </c>
      <c r="C22" s="85" t="s">
        <v>45</v>
      </c>
      <c r="G22" s="83"/>
    </row>
    <row r="23" spans="1:7" ht="110.1" customHeight="1">
      <c r="C23" s="77" t="s">
        <v>192</v>
      </c>
      <c r="D23" s="1"/>
      <c r="E23" s="60"/>
      <c r="G23" s="86"/>
    </row>
    <row r="24" spans="1:7">
      <c r="C24" s="77" t="s">
        <v>55</v>
      </c>
      <c r="D24" s="1"/>
      <c r="E24" s="60"/>
      <c r="G24" s="86"/>
    </row>
    <row r="25" spans="1:7" ht="51">
      <c r="A25" s="87"/>
      <c r="B25" s="87"/>
      <c r="C25" s="88" t="s">
        <v>222</v>
      </c>
      <c r="D25" s="89" t="s">
        <v>78</v>
      </c>
      <c r="E25" s="90">
        <v>750.03</v>
      </c>
      <c r="F25" s="90"/>
      <c r="G25" s="91">
        <f>F25*E25</f>
        <v>0</v>
      </c>
    </row>
    <row r="26" spans="1:7">
      <c r="D26" s="1"/>
      <c r="E26" s="92"/>
      <c r="F26" s="93"/>
      <c r="G26" s="86"/>
    </row>
    <row r="27" spans="1:7" ht="25.5">
      <c r="A27" s="94" t="s">
        <v>35</v>
      </c>
      <c r="B27" s="94" t="s">
        <v>69</v>
      </c>
      <c r="C27" s="77" t="s">
        <v>70</v>
      </c>
      <c r="D27" s="1"/>
      <c r="E27" s="92"/>
      <c r="G27" s="86"/>
    </row>
    <row r="28" spans="1:7" ht="78" customHeight="1">
      <c r="C28" s="77" t="s">
        <v>155</v>
      </c>
      <c r="D28" s="1"/>
      <c r="E28" s="92"/>
      <c r="G28" s="86"/>
    </row>
    <row r="29" spans="1:7">
      <c r="C29" s="77" t="s">
        <v>55</v>
      </c>
      <c r="D29" s="1"/>
      <c r="E29" s="92"/>
      <c r="G29" s="86"/>
    </row>
    <row r="30" spans="1:7" ht="11.25" customHeight="1">
      <c r="A30" s="94" t="s">
        <v>87</v>
      </c>
      <c r="C30" s="95" t="s">
        <v>223</v>
      </c>
      <c r="D30" s="1" t="s">
        <v>78</v>
      </c>
      <c r="E30" s="60">
        <v>30</v>
      </c>
      <c r="G30" s="86">
        <f>E30*F30</f>
        <v>0</v>
      </c>
    </row>
    <row r="31" spans="1:7" ht="24" customHeight="1">
      <c r="A31" s="94" t="s">
        <v>133</v>
      </c>
      <c r="C31" s="95" t="s">
        <v>224</v>
      </c>
      <c r="D31" s="1" t="s">
        <v>78</v>
      </c>
      <c r="E31" s="60">
        <v>750</v>
      </c>
      <c r="G31" s="86">
        <f>E31*F31</f>
        <v>0</v>
      </c>
    </row>
    <row r="32" spans="1:7" ht="42" customHeight="1">
      <c r="A32" s="94" t="s">
        <v>80</v>
      </c>
      <c r="C32" s="95" t="s">
        <v>225</v>
      </c>
      <c r="D32" s="1" t="s">
        <v>16</v>
      </c>
      <c r="E32" s="60">
        <v>175</v>
      </c>
      <c r="G32" s="86">
        <f>E32*F32</f>
        <v>0</v>
      </c>
    </row>
    <row r="33" spans="1:7" ht="63" customHeight="1">
      <c r="A33" s="94" t="s">
        <v>212</v>
      </c>
      <c r="C33" s="95" t="s">
        <v>226</v>
      </c>
      <c r="D33" s="1" t="s">
        <v>47</v>
      </c>
      <c r="E33" s="60">
        <f>E32*0.45</f>
        <v>78.75</v>
      </c>
      <c r="G33" s="86">
        <f>E33*F33</f>
        <v>0</v>
      </c>
    </row>
    <row r="34" spans="1:7" ht="84.95" customHeight="1">
      <c r="A34" s="94" t="s">
        <v>165</v>
      </c>
      <c r="C34" s="77" t="s">
        <v>227</v>
      </c>
      <c r="D34" s="1" t="s">
        <v>16</v>
      </c>
      <c r="E34" s="60">
        <f>E31*0.1</f>
        <v>75</v>
      </c>
      <c r="G34" s="86">
        <f t="shared" ref="G34:G37" si="0">F34*E34</f>
        <v>0</v>
      </c>
    </row>
    <row r="35" spans="1:7" ht="84.95" customHeight="1">
      <c r="A35" s="94" t="s">
        <v>135</v>
      </c>
      <c r="C35" s="77" t="s">
        <v>228</v>
      </c>
      <c r="D35" s="1" t="s">
        <v>47</v>
      </c>
      <c r="E35" s="60">
        <v>40</v>
      </c>
      <c r="G35" s="86">
        <f t="shared" si="0"/>
        <v>0</v>
      </c>
    </row>
    <row r="36" spans="1:7" ht="63" customHeight="1">
      <c r="A36" s="94" t="s">
        <v>136</v>
      </c>
      <c r="C36" s="77" t="s">
        <v>229</v>
      </c>
      <c r="D36" s="1" t="s">
        <v>16</v>
      </c>
      <c r="E36" s="60">
        <v>60</v>
      </c>
      <c r="G36" s="86">
        <f t="shared" si="0"/>
        <v>0</v>
      </c>
    </row>
    <row r="37" spans="1:7" ht="83.1" customHeight="1">
      <c r="A37" s="94" t="s">
        <v>137</v>
      </c>
      <c r="C37" s="77" t="s">
        <v>230</v>
      </c>
      <c r="D37" s="1" t="s">
        <v>16</v>
      </c>
      <c r="E37" s="60">
        <v>60</v>
      </c>
      <c r="G37" s="86">
        <f t="shared" si="0"/>
        <v>0</v>
      </c>
    </row>
    <row r="38" spans="1:7" ht="38.1" customHeight="1">
      <c r="A38" s="94" t="s">
        <v>138</v>
      </c>
      <c r="C38" s="95" t="s">
        <v>231</v>
      </c>
      <c r="D38" s="1" t="s">
        <v>47</v>
      </c>
      <c r="E38" s="60">
        <v>5</v>
      </c>
      <c r="G38" s="86">
        <f t="shared" ref="G38:G39" si="1">F38*E38</f>
        <v>0</v>
      </c>
    </row>
    <row r="39" spans="1:7" ht="38.1" customHeight="1">
      <c r="A39" s="94" t="s">
        <v>164</v>
      </c>
      <c r="C39" s="95" t="s">
        <v>233</v>
      </c>
      <c r="D39" s="1" t="s">
        <v>40</v>
      </c>
      <c r="E39" s="60">
        <v>1</v>
      </c>
      <c r="G39" s="86">
        <f t="shared" si="1"/>
        <v>0</v>
      </c>
    </row>
    <row r="40" spans="1:7" ht="72.95" customHeight="1">
      <c r="A40" s="96" t="s">
        <v>166</v>
      </c>
      <c r="B40" s="87"/>
      <c r="C40" s="97" t="s">
        <v>232</v>
      </c>
      <c r="D40" s="89" t="s">
        <v>78</v>
      </c>
      <c r="E40" s="90">
        <v>13</v>
      </c>
      <c r="F40" s="90"/>
      <c r="G40" s="91">
        <f t="shared" ref="G40" si="2">E40*F40</f>
        <v>0</v>
      </c>
    </row>
    <row r="41" spans="1:7">
      <c r="C41" s="77"/>
      <c r="D41" s="1"/>
      <c r="E41" s="92"/>
      <c r="G41" s="86"/>
    </row>
    <row r="42" spans="1:7" ht="12.95" customHeight="1">
      <c r="A42" s="94" t="s">
        <v>88</v>
      </c>
      <c r="B42" s="77"/>
      <c r="C42" s="77" t="s">
        <v>198</v>
      </c>
      <c r="D42" s="77"/>
      <c r="E42" s="98"/>
      <c r="F42" s="77"/>
      <c r="G42" s="77"/>
    </row>
    <row r="43" spans="1:7" ht="51" customHeight="1">
      <c r="A43" s="94"/>
      <c r="C43" s="77" t="s">
        <v>199</v>
      </c>
      <c r="D43" s="1"/>
      <c r="E43" s="92"/>
      <c r="G43" s="86"/>
    </row>
    <row r="44" spans="1:7">
      <c r="A44" s="94"/>
      <c r="C44" s="77" t="s">
        <v>55</v>
      </c>
      <c r="D44" s="1"/>
      <c r="E44" s="92"/>
      <c r="G44" s="86"/>
    </row>
    <row r="45" spans="1:7" ht="26.1" customHeight="1">
      <c r="A45" s="94" t="s">
        <v>119</v>
      </c>
      <c r="C45" s="77" t="s">
        <v>200</v>
      </c>
      <c r="D45" s="1" t="s">
        <v>47</v>
      </c>
      <c r="E45" s="60">
        <v>3</v>
      </c>
      <c r="G45" s="86">
        <f>E45*F45</f>
        <v>0</v>
      </c>
    </row>
    <row r="46" spans="1:7" ht="12.95" customHeight="1">
      <c r="A46" s="94" t="s">
        <v>120</v>
      </c>
      <c r="C46" s="77" t="s">
        <v>201</v>
      </c>
      <c r="D46" s="1" t="s">
        <v>161</v>
      </c>
      <c r="E46" s="60">
        <v>150</v>
      </c>
      <c r="G46" s="86">
        <f t="shared" ref="G46:G47" si="3">F46*E46</f>
        <v>0</v>
      </c>
    </row>
    <row r="47" spans="1:7" ht="26.1" customHeight="1">
      <c r="A47" s="96" t="s">
        <v>121</v>
      </c>
      <c r="B47" s="87"/>
      <c r="C47" s="99" t="s">
        <v>202</v>
      </c>
      <c r="D47" s="89" t="s">
        <v>47</v>
      </c>
      <c r="E47" s="90">
        <v>3</v>
      </c>
      <c r="F47" s="90"/>
      <c r="G47" s="91">
        <f t="shared" si="3"/>
        <v>0</v>
      </c>
    </row>
    <row r="48" spans="1:7">
      <c r="A48" s="94"/>
      <c r="C48" s="95"/>
      <c r="D48" s="1"/>
      <c r="E48" s="92"/>
      <c r="G48" s="86"/>
    </row>
    <row r="49" spans="1:7">
      <c r="A49" s="84" t="s">
        <v>122</v>
      </c>
      <c r="B49" s="84" t="s">
        <v>100</v>
      </c>
      <c r="C49" s="77" t="s">
        <v>101</v>
      </c>
      <c r="D49" s="1"/>
      <c r="E49" s="92"/>
      <c r="G49" s="86"/>
    </row>
    <row r="50" spans="1:7" ht="39" customHeight="1">
      <c r="C50" s="77" t="s">
        <v>102</v>
      </c>
      <c r="D50" s="1"/>
      <c r="E50" s="92"/>
      <c r="G50" s="86"/>
    </row>
    <row r="51" spans="1:7" ht="26.1" customHeight="1">
      <c r="C51" s="77" t="s">
        <v>103</v>
      </c>
      <c r="D51" s="1"/>
      <c r="E51" s="92"/>
      <c r="G51" s="86"/>
    </row>
    <row r="52" spans="1:7" ht="65.099999999999994" customHeight="1">
      <c r="A52" s="84" t="s">
        <v>123</v>
      </c>
      <c r="C52" s="77" t="s">
        <v>139</v>
      </c>
      <c r="D52" s="1" t="s">
        <v>47</v>
      </c>
      <c r="E52" s="60">
        <v>20</v>
      </c>
      <c r="G52" s="86">
        <f>F52*E52</f>
        <v>0</v>
      </c>
    </row>
    <row r="53" spans="1:7" ht="90.95" customHeight="1">
      <c r="A53" s="84" t="s">
        <v>124</v>
      </c>
      <c r="C53" s="77" t="s">
        <v>185</v>
      </c>
      <c r="D53" s="1" t="s">
        <v>40</v>
      </c>
      <c r="E53" s="60">
        <v>4</v>
      </c>
      <c r="G53" s="86">
        <f>F53*E53</f>
        <v>0</v>
      </c>
    </row>
    <row r="54" spans="1:7" ht="78" customHeight="1">
      <c r="A54" s="87" t="s">
        <v>125</v>
      </c>
      <c r="B54" s="87"/>
      <c r="C54" s="99" t="s">
        <v>104</v>
      </c>
      <c r="D54" s="89" t="s">
        <v>40</v>
      </c>
      <c r="E54" s="90">
        <v>2</v>
      </c>
      <c r="F54" s="90"/>
      <c r="G54" s="91">
        <f>F54*E54</f>
        <v>0</v>
      </c>
    </row>
    <row r="55" spans="1:7">
      <c r="A55" s="100"/>
      <c r="B55" s="100"/>
      <c r="C55" s="101"/>
      <c r="D55" s="102"/>
      <c r="E55" s="103"/>
      <c r="F55" s="104"/>
      <c r="G55" s="105"/>
    </row>
    <row r="56" spans="1:7" s="5" customFormat="1" ht="12.75" customHeight="1">
      <c r="A56" s="106"/>
      <c r="B56" s="106"/>
      <c r="C56" s="79" t="s">
        <v>147</v>
      </c>
      <c r="D56" s="107"/>
      <c r="E56" s="108"/>
      <c r="F56" s="109"/>
      <c r="G56" s="110">
        <f>SUM(G23:G55)</f>
        <v>0</v>
      </c>
    </row>
    <row r="57" spans="1:7" s="5" customFormat="1" ht="11.25" customHeight="1">
      <c r="A57" s="111"/>
      <c r="B57" s="111"/>
      <c r="C57" s="112"/>
      <c r="D57" s="113"/>
      <c r="E57" s="114"/>
      <c r="F57" s="115"/>
      <c r="G57" s="116"/>
    </row>
    <row r="58" spans="1:7" s="5" customFormat="1" ht="11.25" customHeight="1">
      <c r="A58" s="111"/>
      <c r="B58" s="111"/>
      <c r="C58" s="112"/>
      <c r="D58" s="113"/>
      <c r="E58" s="114"/>
      <c r="F58" s="115"/>
      <c r="G58" s="116"/>
    </row>
    <row r="59" spans="1:7" s="6" customFormat="1">
      <c r="A59" s="106" t="s">
        <v>31</v>
      </c>
      <c r="B59" s="106"/>
      <c r="C59" s="79" t="s">
        <v>13</v>
      </c>
      <c r="D59" s="107"/>
      <c r="E59" s="108"/>
      <c r="F59" s="109"/>
      <c r="G59" s="110"/>
    </row>
    <row r="60" spans="1:7">
      <c r="C60" s="77"/>
      <c r="D60" s="1"/>
      <c r="E60" s="92"/>
      <c r="G60" s="86"/>
    </row>
    <row r="61" spans="1:7" ht="25.5">
      <c r="A61" s="84" t="s">
        <v>203</v>
      </c>
      <c r="B61" s="84" t="s">
        <v>96</v>
      </c>
      <c r="C61" s="77" t="s">
        <v>234</v>
      </c>
      <c r="D61" s="1"/>
      <c r="E61" s="92"/>
      <c r="G61" s="86"/>
    </row>
    <row r="62" spans="1:7" ht="76.5">
      <c r="C62" s="77" t="s">
        <v>235</v>
      </c>
      <c r="D62" s="1"/>
      <c r="E62" s="92"/>
      <c r="G62" s="86"/>
    </row>
    <row r="63" spans="1:7" ht="13.5" customHeight="1">
      <c r="C63" s="77" t="s">
        <v>55</v>
      </c>
      <c r="D63" s="1"/>
      <c r="E63" s="92"/>
      <c r="G63" s="86"/>
    </row>
    <row r="64" spans="1:7" ht="25.5">
      <c r="C64" s="77" t="s">
        <v>83</v>
      </c>
      <c r="D64" s="2"/>
      <c r="E64" s="117"/>
      <c r="F64" s="2"/>
      <c r="G64" s="118"/>
    </row>
    <row r="65" spans="1:7" ht="13.5" customHeight="1">
      <c r="A65" s="84" t="s">
        <v>204</v>
      </c>
      <c r="C65" s="119" t="s">
        <v>236</v>
      </c>
      <c r="D65" s="1" t="s">
        <v>47</v>
      </c>
      <c r="E65" s="60">
        <v>320</v>
      </c>
      <c r="G65" s="86">
        <f>E65*F65</f>
        <v>0</v>
      </c>
    </row>
    <row r="66" spans="1:7" ht="13.5" customHeight="1">
      <c r="A66" s="87" t="s">
        <v>205</v>
      </c>
      <c r="B66" s="87"/>
      <c r="C66" s="88" t="s">
        <v>97</v>
      </c>
      <c r="D66" s="89" t="s">
        <v>47</v>
      </c>
      <c r="E66" s="90">
        <v>500</v>
      </c>
      <c r="F66" s="90"/>
      <c r="G66" s="91">
        <f>E66*F66</f>
        <v>0</v>
      </c>
    </row>
    <row r="67" spans="1:7" ht="13.5" customHeight="1">
      <c r="C67" s="119"/>
      <c r="D67" s="1"/>
      <c r="E67" s="92"/>
      <c r="G67" s="86"/>
    </row>
    <row r="68" spans="1:7" ht="13.5" customHeight="1">
      <c r="A68" s="84" t="s">
        <v>32</v>
      </c>
      <c r="B68" s="84" t="s">
        <v>156</v>
      </c>
      <c r="C68" s="77" t="s">
        <v>157</v>
      </c>
      <c r="D68" s="1"/>
      <c r="E68" s="92"/>
      <c r="G68" s="86"/>
    </row>
    <row r="69" spans="1:7" ht="54.95" customHeight="1">
      <c r="C69" s="77" t="s">
        <v>158</v>
      </c>
      <c r="D69" s="1"/>
      <c r="E69" s="92"/>
      <c r="G69" s="86"/>
    </row>
    <row r="70" spans="1:7" ht="13.5" customHeight="1">
      <c r="C70" s="77" t="s">
        <v>55</v>
      </c>
      <c r="D70" s="1"/>
      <c r="E70" s="92"/>
      <c r="G70" s="86"/>
    </row>
    <row r="71" spans="1:7" ht="13.5" customHeight="1">
      <c r="A71" s="87"/>
      <c r="B71" s="87"/>
      <c r="C71" s="88" t="s">
        <v>97</v>
      </c>
      <c r="D71" s="89" t="s">
        <v>16</v>
      </c>
      <c r="E71" s="90">
        <v>900</v>
      </c>
      <c r="F71" s="90"/>
      <c r="G71" s="91">
        <f>E71*F71</f>
        <v>0</v>
      </c>
    </row>
    <row r="72" spans="1:7" ht="13.5" customHeight="1">
      <c r="A72" s="100"/>
      <c r="B72" s="100"/>
      <c r="C72" s="120"/>
      <c r="D72" s="102"/>
      <c r="E72" s="104"/>
      <c r="F72" s="104"/>
      <c r="G72" s="105"/>
    </row>
    <row r="73" spans="1:7" ht="13.5" customHeight="1">
      <c r="A73" s="100" t="s">
        <v>336</v>
      </c>
      <c r="B73" s="84" t="s">
        <v>337</v>
      </c>
      <c r="C73" s="120" t="s">
        <v>338</v>
      </c>
      <c r="D73" s="102"/>
      <c r="E73" s="104"/>
      <c r="F73" s="104"/>
      <c r="G73" s="105"/>
    </row>
    <row r="74" spans="1:7" ht="126" customHeight="1">
      <c r="A74" s="100"/>
      <c r="B74" s="100"/>
      <c r="C74" s="120" t="s">
        <v>356</v>
      </c>
      <c r="D74" s="102"/>
      <c r="E74" s="104"/>
      <c r="F74" s="104"/>
      <c r="G74" s="105"/>
    </row>
    <row r="75" spans="1:7" ht="13.5" customHeight="1">
      <c r="A75" s="100"/>
      <c r="B75" s="100"/>
      <c r="C75" s="120" t="s">
        <v>339</v>
      </c>
      <c r="D75" s="102"/>
      <c r="E75" s="104"/>
      <c r="F75" s="104"/>
      <c r="G75" s="105"/>
    </row>
    <row r="76" spans="1:7" ht="13.5" customHeight="1">
      <c r="A76" s="87"/>
      <c r="B76" s="87"/>
      <c r="C76" s="88" t="s">
        <v>340</v>
      </c>
      <c r="D76" s="89" t="s">
        <v>47</v>
      </c>
      <c r="E76" s="90">
        <v>360</v>
      </c>
      <c r="F76" s="90"/>
      <c r="G76" s="91">
        <f>E76*F76</f>
        <v>0</v>
      </c>
    </row>
    <row r="77" spans="1:7" ht="13.5" customHeight="1">
      <c r="A77" s="100"/>
      <c r="B77" s="100"/>
      <c r="C77" s="120"/>
      <c r="D77" s="102"/>
      <c r="E77" s="104"/>
      <c r="F77" s="104"/>
      <c r="G77" s="105"/>
    </row>
    <row r="78" spans="1:7" ht="13.5" customHeight="1">
      <c r="A78" s="100" t="s">
        <v>341</v>
      </c>
      <c r="B78" s="84" t="s">
        <v>342</v>
      </c>
      <c r="C78" s="120" t="s">
        <v>355</v>
      </c>
      <c r="D78" s="102"/>
      <c r="E78" s="104"/>
      <c r="F78" s="104"/>
      <c r="G78" s="105"/>
    </row>
    <row r="79" spans="1:7" ht="44.25" customHeight="1">
      <c r="A79" s="100"/>
      <c r="B79" s="100"/>
      <c r="C79" s="120" t="s">
        <v>343</v>
      </c>
      <c r="D79" s="102"/>
      <c r="E79" s="104"/>
      <c r="F79" s="104"/>
      <c r="G79" s="105"/>
    </row>
    <row r="80" spans="1:7" ht="13.5" customHeight="1">
      <c r="A80" s="100"/>
      <c r="B80" s="100"/>
      <c r="C80" s="120" t="s">
        <v>344</v>
      </c>
      <c r="D80" s="102"/>
      <c r="E80" s="104"/>
      <c r="F80" s="104"/>
      <c r="G80" s="105"/>
    </row>
    <row r="81" spans="1:7" ht="27" customHeight="1">
      <c r="A81" s="100"/>
      <c r="B81" s="100"/>
      <c r="C81" s="120" t="s">
        <v>345</v>
      </c>
      <c r="D81" s="102"/>
      <c r="E81" s="104"/>
      <c r="F81" s="104"/>
      <c r="G81" s="105"/>
    </row>
    <row r="82" spans="1:7" ht="39" customHeight="1">
      <c r="A82" s="100"/>
      <c r="B82" s="100"/>
      <c r="C82" s="120" t="s">
        <v>346</v>
      </c>
      <c r="D82" s="102"/>
      <c r="E82" s="104"/>
      <c r="F82" s="104"/>
      <c r="G82" s="105"/>
    </row>
    <row r="83" spans="1:7" ht="13.5" customHeight="1">
      <c r="A83" s="100"/>
      <c r="B83" s="100"/>
      <c r="C83" s="120" t="s">
        <v>55</v>
      </c>
      <c r="D83" s="102"/>
      <c r="E83" s="104"/>
      <c r="F83" s="104"/>
      <c r="G83" s="105"/>
    </row>
    <row r="84" spans="1:7" ht="28.5" customHeight="1">
      <c r="A84" s="87"/>
      <c r="B84" s="87"/>
      <c r="C84" s="88" t="s">
        <v>347</v>
      </c>
      <c r="D84" s="89" t="s">
        <v>16</v>
      </c>
      <c r="E84" s="90">
        <v>1200</v>
      </c>
      <c r="F84" s="90"/>
      <c r="G84" s="91">
        <f>E84*F84</f>
        <v>0</v>
      </c>
    </row>
    <row r="85" spans="1:7" ht="13.5" customHeight="1">
      <c r="A85" s="100"/>
      <c r="B85" s="100"/>
      <c r="C85" s="120"/>
      <c r="D85" s="102"/>
      <c r="E85" s="104"/>
      <c r="F85" s="104"/>
      <c r="G85" s="105"/>
    </row>
    <row r="86" spans="1:7" ht="13.5" customHeight="1">
      <c r="C86" s="119"/>
      <c r="D86" s="1"/>
      <c r="E86" s="92"/>
      <c r="G86" s="86"/>
    </row>
    <row r="87" spans="1:7" ht="13.5" customHeight="1">
      <c r="A87" s="84" t="s">
        <v>348</v>
      </c>
      <c r="B87" s="84" t="s">
        <v>159</v>
      </c>
      <c r="C87" s="119" t="s">
        <v>160</v>
      </c>
      <c r="D87" s="1"/>
      <c r="E87" s="92"/>
      <c r="G87" s="86"/>
    </row>
    <row r="88" spans="1:7" ht="143.25" customHeight="1">
      <c r="C88" s="119" t="s">
        <v>162</v>
      </c>
      <c r="D88" s="1"/>
      <c r="E88" s="92"/>
      <c r="G88" s="86"/>
    </row>
    <row r="89" spans="1:7" ht="13.5" customHeight="1">
      <c r="C89" s="119" t="s">
        <v>55</v>
      </c>
      <c r="D89" s="1"/>
      <c r="E89" s="92"/>
      <c r="G89" s="86"/>
    </row>
    <row r="90" spans="1:7" ht="13.5" customHeight="1">
      <c r="A90" s="87"/>
      <c r="B90" s="87"/>
      <c r="C90" s="88" t="s">
        <v>97</v>
      </c>
      <c r="D90" s="89" t="s">
        <v>47</v>
      </c>
      <c r="E90" s="90">
        <v>475</v>
      </c>
      <c r="F90" s="90"/>
      <c r="G90" s="91">
        <f>E90*F90</f>
        <v>0</v>
      </c>
    </row>
    <row r="91" spans="1:7" ht="13.5" customHeight="1">
      <c r="A91" s="100"/>
      <c r="B91" s="100"/>
      <c r="C91" s="120"/>
      <c r="D91" s="102"/>
      <c r="E91" s="103"/>
      <c r="F91" s="104"/>
      <c r="G91" s="105"/>
    </row>
    <row r="92" spans="1:7" ht="13.5" customHeight="1">
      <c r="A92" s="84" t="s">
        <v>349</v>
      </c>
      <c r="B92" s="84" t="s">
        <v>85</v>
      </c>
      <c r="C92" s="77" t="s">
        <v>86</v>
      </c>
      <c r="D92" s="1"/>
      <c r="E92" s="92"/>
      <c r="G92" s="86"/>
    </row>
    <row r="93" spans="1:7" ht="68.099999999999994" customHeight="1">
      <c r="C93" s="77" t="s">
        <v>84</v>
      </c>
      <c r="D93" s="1"/>
      <c r="E93" s="92"/>
      <c r="G93" s="86"/>
    </row>
    <row r="94" spans="1:7" ht="13.5" customHeight="1">
      <c r="C94" s="77" t="s">
        <v>55</v>
      </c>
      <c r="D94" s="1"/>
      <c r="E94" s="92"/>
      <c r="G94" s="86"/>
    </row>
    <row r="95" spans="1:7" ht="13.5" customHeight="1">
      <c r="C95" s="77" t="s">
        <v>140</v>
      </c>
      <c r="D95" s="1"/>
      <c r="E95" s="92"/>
      <c r="G95" s="86"/>
    </row>
    <row r="96" spans="1:7" ht="13.5" customHeight="1">
      <c r="A96" s="84" t="s">
        <v>350</v>
      </c>
      <c r="C96" s="119" t="s">
        <v>236</v>
      </c>
      <c r="D96" s="1" t="s">
        <v>16</v>
      </c>
      <c r="E96" s="60">
        <v>850</v>
      </c>
      <c r="G96" s="86">
        <f>E96*F96</f>
        <v>0</v>
      </c>
    </row>
    <row r="97" spans="1:7" ht="13.5" customHeight="1">
      <c r="A97" s="87" t="s">
        <v>351</v>
      </c>
      <c r="B97" s="87"/>
      <c r="C97" s="88" t="s">
        <v>97</v>
      </c>
      <c r="D97" s="89" t="s">
        <v>16</v>
      </c>
      <c r="E97" s="90">
        <v>350</v>
      </c>
      <c r="F97" s="90"/>
      <c r="G97" s="91">
        <f>E97*F97</f>
        <v>0</v>
      </c>
    </row>
    <row r="98" spans="1:7" ht="13.5" customHeight="1">
      <c r="A98" s="100"/>
      <c r="B98" s="100"/>
      <c r="C98" s="120"/>
      <c r="D98" s="102"/>
      <c r="E98" s="103"/>
      <c r="F98" s="104"/>
      <c r="G98" s="105"/>
    </row>
    <row r="99" spans="1:7" ht="13.5" customHeight="1">
      <c r="A99" s="84" t="s">
        <v>352</v>
      </c>
      <c r="B99" s="84" t="s">
        <v>85</v>
      </c>
      <c r="C99" s="77" t="s">
        <v>167</v>
      </c>
      <c r="D99" s="1"/>
      <c r="E99" s="92"/>
      <c r="G99" s="86"/>
    </row>
    <row r="100" spans="1:7" ht="65.099999999999994" customHeight="1">
      <c r="C100" s="77" t="s">
        <v>168</v>
      </c>
      <c r="D100" s="1"/>
      <c r="E100" s="92"/>
      <c r="G100" s="86"/>
    </row>
    <row r="101" spans="1:7" ht="13.5" customHeight="1">
      <c r="C101" s="77" t="s">
        <v>55</v>
      </c>
      <c r="D101" s="1"/>
      <c r="E101" s="92"/>
      <c r="G101" s="86"/>
    </row>
    <row r="102" spans="1:7" ht="13.5" customHeight="1">
      <c r="C102" s="77" t="s">
        <v>140</v>
      </c>
      <c r="D102" s="1"/>
      <c r="E102" s="92"/>
      <c r="G102" s="86"/>
    </row>
    <row r="103" spans="1:7" ht="13.5" customHeight="1">
      <c r="A103" s="87"/>
      <c r="B103" s="87"/>
      <c r="C103" s="88" t="s">
        <v>97</v>
      </c>
      <c r="D103" s="89" t="s">
        <v>16</v>
      </c>
      <c r="E103" s="90">
        <v>1050</v>
      </c>
      <c r="F103" s="90"/>
      <c r="G103" s="91">
        <f>E103*F103</f>
        <v>0</v>
      </c>
    </row>
    <row r="104" spans="1:7" ht="13.5" customHeight="1">
      <c r="A104" s="100"/>
      <c r="B104" s="100"/>
      <c r="C104" s="120"/>
      <c r="D104" s="102"/>
      <c r="E104" s="104"/>
      <c r="F104" s="104"/>
      <c r="G104" s="105"/>
    </row>
    <row r="105" spans="1:7" ht="13.5" customHeight="1">
      <c r="A105" s="100" t="s">
        <v>353</v>
      </c>
      <c r="B105" s="100" t="s">
        <v>237</v>
      </c>
      <c r="C105" s="120" t="s">
        <v>238</v>
      </c>
      <c r="D105" s="102"/>
      <c r="E105" s="104"/>
      <c r="F105" s="104"/>
      <c r="G105" s="105"/>
    </row>
    <row r="106" spans="1:7" ht="133.5" customHeight="1">
      <c r="A106" s="87"/>
      <c r="B106" s="87"/>
      <c r="C106" s="88" t="s">
        <v>239</v>
      </c>
      <c r="D106" s="89" t="s">
        <v>78</v>
      </c>
      <c r="E106" s="90">
        <v>740</v>
      </c>
      <c r="F106" s="90"/>
      <c r="G106" s="91">
        <f>E106*F106</f>
        <v>0</v>
      </c>
    </row>
    <row r="107" spans="1:7" ht="13.5" customHeight="1">
      <c r="A107" s="100"/>
      <c r="B107" s="100"/>
      <c r="C107" s="120"/>
      <c r="D107" s="102"/>
      <c r="E107" s="104"/>
      <c r="F107" s="104"/>
      <c r="G107" s="105"/>
    </row>
    <row r="108" spans="1:7">
      <c r="B108" s="84" t="s">
        <v>15</v>
      </c>
      <c r="C108" s="85" t="s">
        <v>62</v>
      </c>
      <c r="E108" s="121"/>
      <c r="G108" s="86"/>
    </row>
    <row r="109" spans="1:7" ht="38.25">
      <c r="A109" s="84" t="s">
        <v>354</v>
      </c>
      <c r="B109" s="84" t="s">
        <v>37</v>
      </c>
      <c r="C109" s="85" t="s">
        <v>89</v>
      </c>
      <c r="E109" s="121"/>
      <c r="G109" s="86"/>
    </row>
    <row r="110" spans="1:7" ht="90.95" customHeight="1">
      <c r="C110" s="77" t="s">
        <v>94</v>
      </c>
      <c r="D110" s="1"/>
      <c r="E110" s="92"/>
      <c r="F110" s="1"/>
      <c r="G110" s="86"/>
    </row>
    <row r="111" spans="1:7">
      <c r="C111" s="77" t="s">
        <v>55</v>
      </c>
      <c r="D111" s="1"/>
      <c r="E111" s="92"/>
      <c r="F111" s="1"/>
      <c r="G111" s="86"/>
    </row>
    <row r="112" spans="1:7">
      <c r="C112" s="101" t="s">
        <v>17</v>
      </c>
      <c r="D112" s="102"/>
      <c r="E112" s="104"/>
      <c r="F112" s="104"/>
      <c r="G112" s="105"/>
    </row>
    <row r="113" spans="1:7">
      <c r="A113" s="87"/>
      <c r="B113" s="87"/>
      <c r="C113" s="88" t="s">
        <v>97</v>
      </c>
      <c r="D113" s="89" t="s">
        <v>16</v>
      </c>
      <c r="E113" s="90">
        <v>220</v>
      </c>
      <c r="F113" s="90"/>
      <c r="G113" s="91">
        <f>E113*F113</f>
        <v>0</v>
      </c>
    </row>
    <row r="114" spans="1:7">
      <c r="D114" s="1"/>
      <c r="E114" s="92"/>
      <c r="G114" s="86"/>
    </row>
    <row r="115" spans="1:7" s="5" customFormat="1">
      <c r="A115" s="106"/>
      <c r="B115" s="106"/>
      <c r="C115" s="79" t="s">
        <v>146</v>
      </c>
      <c r="D115" s="107"/>
      <c r="E115" s="108"/>
      <c r="F115" s="109"/>
      <c r="G115" s="110">
        <f>SUM(G61:G114)</f>
        <v>0</v>
      </c>
    </row>
    <row r="116" spans="1:7" s="5" customFormat="1">
      <c r="A116" s="111"/>
      <c r="B116" s="111"/>
      <c r="C116" s="112"/>
      <c r="D116" s="113"/>
      <c r="E116" s="114"/>
      <c r="F116" s="115"/>
      <c r="G116" s="116"/>
    </row>
    <row r="117" spans="1:7" ht="11.25" customHeight="1">
      <c r="C117" s="77"/>
      <c r="D117" s="1"/>
      <c r="E117" s="92"/>
      <c r="G117" s="86"/>
    </row>
    <row r="118" spans="1:7" s="6" customFormat="1">
      <c r="A118" s="106" t="s">
        <v>18</v>
      </c>
      <c r="B118" s="106"/>
      <c r="C118" s="79" t="s">
        <v>51</v>
      </c>
      <c r="D118" s="107"/>
      <c r="E118" s="108"/>
      <c r="F118" s="109"/>
      <c r="G118" s="110"/>
    </row>
    <row r="119" spans="1:7">
      <c r="C119" s="77"/>
      <c r="D119" s="1"/>
      <c r="E119" s="92"/>
      <c r="G119" s="86"/>
    </row>
    <row r="120" spans="1:7">
      <c r="A120" s="84" t="s">
        <v>81</v>
      </c>
      <c r="B120" s="84" t="s">
        <v>169</v>
      </c>
      <c r="C120" s="85" t="s">
        <v>193</v>
      </c>
      <c r="D120" s="1"/>
      <c r="E120" s="92"/>
      <c r="G120" s="86"/>
    </row>
    <row r="121" spans="1:7" ht="90.95" customHeight="1">
      <c r="C121" s="77" t="s">
        <v>194</v>
      </c>
      <c r="D121" s="1"/>
      <c r="E121" s="92"/>
      <c r="G121" s="86"/>
    </row>
    <row r="122" spans="1:7">
      <c r="C122" s="85" t="s">
        <v>55</v>
      </c>
      <c r="D122" s="1"/>
      <c r="E122" s="92"/>
      <c r="G122" s="86"/>
    </row>
    <row r="123" spans="1:7" ht="25.5">
      <c r="A123" s="87"/>
      <c r="B123" s="87"/>
      <c r="C123" s="122" t="s">
        <v>170</v>
      </c>
      <c r="D123" s="89" t="s">
        <v>47</v>
      </c>
      <c r="E123" s="90">
        <v>20</v>
      </c>
      <c r="F123" s="90"/>
      <c r="G123" s="91">
        <f>E123*F123</f>
        <v>0</v>
      </c>
    </row>
    <row r="124" spans="1:7">
      <c r="C124" s="77"/>
      <c r="D124" s="1"/>
      <c r="E124" s="92"/>
      <c r="G124" s="86"/>
    </row>
    <row r="125" spans="1:7">
      <c r="A125" s="84" t="s">
        <v>19</v>
      </c>
      <c r="B125" s="84" t="s">
        <v>63</v>
      </c>
      <c r="C125" s="123" t="s">
        <v>171</v>
      </c>
      <c r="D125" s="1"/>
      <c r="E125" s="92"/>
      <c r="G125" s="86"/>
    </row>
    <row r="126" spans="1:7">
      <c r="B126" s="84" t="s">
        <v>64</v>
      </c>
      <c r="C126" s="123" t="s">
        <v>65</v>
      </c>
      <c r="D126" s="1"/>
      <c r="E126" s="92"/>
      <c r="G126" s="86"/>
    </row>
    <row r="127" spans="1:7" ht="65.099999999999994" customHeight="1">
      <c r="C127" s="77" t="s">
        <v>180</v>
      </c>
      <c r="D127" s="1"/>
      <c r="E127" s="92"/>
      <c r="G127" s="86" t="s">
        <v>66</v>
      </c>
    </row>
    <row r="128" spans="1:7">
      <c r="C128" s="77" t="s">
        <v>55</v>
      </c>
      <c r="D128" s="1"/>
      <c r="E128" s="92"/>
      <c r="G128" s="86"/>
    </row>
    <row r="129" spans="1:7" ht="26.1" customHeight="1">
      <c r="C129" s="77" t="s">
        <v>67</v>
      </c>
      <c r="D129" s="1"/>
      <c r="E129" s="92"/>
      <c r="G129" s="86"/>
    </row>
    <row r="130" spans="1:7" ht="51.95" customHeight="1">
      <c r="A130" s="84" t="s">
        <v>268</v>
      </c>
      <c r="C130" s="77" t="s">
        <v>90</v>
      </c>
      <c r="D130" s="1" t="s">
        <v>78</v>
      </c>
      <c r="E130" s="60">
        <v>740</v>
      </c>
      <c r="G130" s="86">
        <f t="shared" ref="G130:G132" si="4">E130*F130</f>
        <v>0</v>
      </c>
    </row>
    <row r="131" spans="1:7" ht="51.95" customHeight="1">
      <c r="A131" s="84" t="s">
        <v>269</v>
      </c>
      <c r="C131" s="77" t="s">
        <v>91</v>
      </c>
      <c r="D131" s="1" t="s">
        <v>78</v>
      </c>
      <c r="E131" s="60">
        <v>25</v>
      </c>
      <c r="G131" s="86">
        <f t="shared" si="4"/>
        <v>0</v>
      </c>
    </row>
    <row r="132" spans="1:7" ht="39" customHeight="1">
      <c r="A132" s="87" t="s">
        <v>270</v>
      </c>
      <c r="B132" s="87"/>
      <c r="C132" s="99" t="s">
        <v>92</v>
      </c>
      <c r="D132" s="89" t="s">
        <v>78</v>
      </c>
      <c r="E132" s="90">
        <v>770</v>
      </c>
      <c r="F132" s="90"/>
      <c r="G132" s="91">
        <f t="shared" si="4"/>
        <v>0</v>
      </c>
    </row>
    <row r="133" spans="1:7">
      <c r="A133" s="100"/>
      <c r="B133" s="100"/>
      <c r="C133" s="101"/>
      <c r="D133" s="102"/>
      <c r="E133" s="103"/>
      <c r="F133" s="104"/>
      <c r="G133" s="105"/>
    </row>
    <row r="134" spans="1:7">
      <c r="A134" s="100" t="s">
        <v>99</v>
      </c>
      <c r="B134" s="100"/>
      <c r="C134" s="101" t="s">
        <v>240</v>
      </c>
      <c r="D134" s="102"/>
      <c r="E134" s="103"/>
      <c r="F134" s="104"/>
      <c r="G134" s="105"/>
    </row>
    <row r="135" spans="1:7" ht="156" customHeight="1">
      <c r="A135" s="100" t="s">
        <v>271</v>
      </c>
      <c r="B135" s="100"/>
      <c r="C135" s="101" t="s">
        <v>172</v>
      </c>
      <c r="D135" s="104" t="s">
        <v>47</v>
      </c>
      <c r="E135" s="60">
        <v>4</v>
      </c>
      <c r="G135" s="105">
        <f t="shared" ref="G135:G140" si="5">E135*F135</f>
        <v>0</v>
      </c>
    </row>
    <row r="136" spans="1:7" ht="159" customHeight="1">
      <c r="A136" s="100" t="s">
        <v>272</v>
      </c>
      <c r="B136" s="100"/>
      <c r="C136" s="101" t="s">
        <v>173</v>
      </c>
      <c r="D136" s="104" t="s">
        <v>47</v>
      </c>
      <c r="E136" s="60">
        <v>7</v>
      </c>
      <c r="G136" s="105">
        <f t="shared" si="5"/>
        <v>0</v>
      </c>
    </row>
    <row r="137" spans="1:7" ht="26.1" customHeight="1">
      <c r="A137" s="100" t="s">
        <v>273</v>
      </c>
      <c r="B137" s="100"/>
      <c r="C137" s="77" t="s">
        <v>174</v>
      </c>
      <c r="D137" s="104" t="s">
        <v>47</v>
      </c>
      <c r="E137" s="60">
        <v>2.5</v>
      </c>
      <c r="G137" s="105">
        <f t="shared" ref="G137" si="6">E137*F137</f>
        <v>0</v>
      </c>
    </row>
    <row r="138" spans="1:7" ht="51.95" customHeight="1">
      <c r="A138" s="100" t="s">
        <v>274</v>
      </c>
      <c r="B138" s="100"/>
      <c r="C138" s="77" t="s">
        <v>208</v>
      </c>
      <c r="D138" s="104" t="s">
        <v>47</v>
      </c>
      <c r="E138" s="60">
        <v>1.5</v>
      </c>
      <c r="G138" s="105">
        <f t="shared" si="5"/>
        <v>0</v>
      </c>
    </row>
    <row r="139" spans="1:7" ht="90.95" customHeight="1">
      <c r="A139" s="100" t="s">
        <v>275</v>
      </c>
      <c r="B139" s="100"/>
      <c r="C139" s="101" t="s">
        <v>195</v>
      </c>
      <c r="D139" s="104" t="s">
        <v>78</v>
      </c>
      <c r="E139" s="60">
        <v>5</v>
      </c>
      <c r="G139" s="105">
        <f t="shared" si="5"/>
        <v>0</v>
      </c>
    </row>
    <row r="140" spans="1:7" ht="144.75" customHeight="1">
      <c r="A140" s="100" t="s">
        <v>276</v>
      </c>
      <c r="B140" s="100"/>
      <c r="C140" s="101" t="s">
        <v>241</v>
      </c>
      <c r="D140" s="104" t="s">
        <v>40</v>
      </c>
      <c r="E140" s="60">
        <v>10</v>
      </c>
      <c r="G140" s="105">
        <f t="shared" si="5"/>
        <v>0</v>
      </c>
    </row>
    <row r="141" spans="1:7" ht="63.75">
      <c r="A141" s="100" t="s">
        <v>277</v>
      </c>
      <c r="B141" s="100"/>
      <c r="C141" s="101" t="s">
        <v>213</v>
      </c>
      <c r="D141" s="102" t="s">
        <v>47</v>
      </c>
      <c r="E141" s="104">
        <v>3</v>
      </c>
      <c r="F141" s="104"/>
      <c r="G141" s="105">
        <f>F141*E141</f>
        <v>0</v>
      </c>
    </row>
    <row r="142" spans="1:7" ht="78" customHeight="1">
      <c r="A142" s="100" t="s">
        <v>278</v>
      </c>
      <c r="C142" s="77" t="s">
        <v>175</v>
      </c>
      <c r="D142" s="1"/>
      <c r="E142" s="92"/>
      <c r="G142" s="86"/>
    </row>
    <row r="143" spans="1:7" ht="12.95" customHeight="1">
      <c r="A143" s="100" t="s">
        <v>286</v>
      </c>
      <c r="C143" s="124" t="s">
        <v>176</v>
      </c>
      <c r="D143" s="1" t="s">
        <v>16</v>
      </c>
      <c r="E143" s="60">
        <v>35</v>
      </c>
      <c r="G143" s="86">
        <f>F143*E143</f>
        <v>0</v>
      </c>
    </row>
    <row r="144" spans="1:7" ht="26.1" customHeight="1">
      <c r="A144" s="100" t="s">
        <v>287</v>
      </c>
      <c r="C144" s="124" t="s">
        <v>177</v>
      </c>
      <c r="D144" s="1" t="s">
        <v>161</v>
      </c>
      <c r="E144" s="60">
        <v>300</v>
      </c>
      <c r="G144" s="86">
        <f>F144*E144</f>
        <v>0</v>
      </c>
    </row>
    <row r="145" spans="1:7" ht="26.1" customHeight="1">
      <c r="A145" s="100" t="s">
        <v>288</v>
      </c>
      <c r="B145" s="100"/>
      <c r="C145" s="125" t="s">
        <v>163</v>
      </c>
      <c r="D145" s="102" t="s">
        <v>47</v>
      </c>
      <c r="E145" s="104">
        <v>6.5</v>
      </c>
      <c r="F145" s="104"/>
      <c r="G145" s="105">
        <f>F145*E145</f>
        <v>0</v>
      </c>
    </row>
    <row r="146" spans="1:7" ht="104.1" customHeight="1">
      <c r="A146" s="87" t="s">
        <v>279</v>
      </c>
      <c r="B146" s="87"/>
      <c r="C146" s="99" t="s">
        <v>181</v>
      </c>
      <c r="D146" s="90" t="s">
        <v>47</v>
      </c>
      <c r="E146" s="90">
        <v>5</v>
      </c>
      <c r="F146" s="90"/>
      <c r="G146" s="91">
        <f>E146*F146</f>
        <v>0</v>
      </c>
    </row>
    <row r="147" spans="1:7">
      <c r="A147" s="100"/>
      <c r="B147" s="100"/>
      <c r="C147" s="101"/>
      <c r="D147" s="104"/>
      <c r="E147" s="103"/>
      <c r="F147" s="104"/>
      <c r="G147" s="105"/>
    </row>
    <row r="148" spans="1:7">
      <c r="A148" s="100" t="s">
        <v>20</v>
      </c>
      <c r="B148" s="100"/>
      <c r="C148" s="101" t="s">
        <v>178</v>
      </c>
      <c r="D148" s="102"/>
      <c r="E148" s="103"/>
      <c r="F148" s="104"/>
      <c r="G148" s="105"/>
    </row>
    <row r="149" spans="1:7" ht="65.099999999999994" customHeight="1">
      <c r="A149" s="100" t="s">
        <v>280</v>
      </c>
      <c r="B149" s="100"/>
      <c r="C149" s="77" t="s">
        <v>179</v>
      </c>
      <c r="D149" s="104" t="s">
        <v>78</v>
      </c>
      <c r="E149" s="104">
        <v>20</v>
      </c>
      <c r="F149" s="104"/>
      <c r="G149" s="105">
        <f t="shared" ref="G149" si="7">E149*F149</f>
        <v>0</v>
      </c>
    </row>
    <row r="150" spans="1:7" ht="65.099999999999994" customHeight="1">
      <c r="A150" s="100" t="s">
        <v>281</v>
      </c>
      <c r="B150" s="100"/>
      <c r="C150" s="77" t="s">
        <v>182</v>
      </c>
      <c r="D150" s="1" t="s">
        <v>47</v>
      </c>
      <c r="E150" s="60">
        <v>50</v>
      </c>
      <c r="G150" s="86">
        <f t="shared" ref="G150:G154" si="8">E150*F150</f>
        <v>0</v>
      </c>
    </row>
    <row r="151" spans="1:7" ht="26.1" customHeight="1">
      <c r="A151" s="100" t="s">
        <v>282</v>
      </c>
      <c r="B151" s="100"/>
      <c r="C151" s="101" t="s">
        <v>196</v>
      </c>
      <c r="D151" s="102" t="s">
        <v>16</v>
      </c>
      <c r="E151" s="104">
        <v>25</v>
      </c>
      <c r="F151" s="104"/>
      <c r="G151" s="105">
        <f t="shared" si="8"/>
        <v>0</v>
      </c>
    </row>
    <row r="152" spans="1:7" ht="82.5" customHeight="1">
      <c r="A152" s="100" t="s">
        <v>283</v>
      </c>
      <c r="B152" s="100"/>
      <c r="C152" s="101" t="s">
        <v>242</v>
      </c>
      <c r="D152" s="102" t="s">
        <v>16</v>
      </c>
      <c r="E152" s="104">
        <v>3</v>
      </c>
      <c r="F152" s="104"/>
      <c r="G152" s="105">
        <f t="shared" si="8"/>
        <v>0</v>
      </c>
    </row>
    <row r="153" spans="1:7" ht="109.5" customHeight="1">
      <c r="A153" s="100" t="s">
        <v>284</v>
      </c>
      <c r="B153" s="100"/>
      <c r="C153" s="101" t="s">
        <v>243</v>
      </c>
      <c r="D153" s="102" t="s">
        <v>16</v>
      </c>
      <c r="E153" s="104">
        <v>35</v>
      </c>
      <c r="F153" s="104"/>
      <c r="G153" s="105">
        <f t="shared" si="8"/>
        <v>0</v>
      </c>
    </row>
    <row r="154" spans="1:7" ht="101.25" customHeight="1">
      <c r="A154" s="87" t="s">
        <v>285</v>
      </c>
      <c r="B154" s="87"/>
      <c r="C154" s="99" t="s">
        <v>94</v>
      </c>
      <c r="D154" s="89" t="s">
        <v>47</v>
      </c>
      <c r="E154" s="90">
        <v>5</v>
      </c>
      <c r="F154" s="90"/>
      <c r="G154" s="91">
        <f t="shared" si="8"/>
        <v>0</v>
      </c>
    </row>
    <row r="155" spans="1:7">
      <c r="A155" s="100"/>
      <c r="B155" s="100"/>
      <c r="C155" s="101"/>
      <c r="D155" s="104"/>
      <c r="E155" s="103"/>
      <c r="F155" s="104"/>
      <c r="G155" s="105"/>
    </row>
    <row r="156" spans="1:7">
      <c r="A156" s="106"/>
      <c r="B156" s="106"/>
      <c r="C156" s="79" t="s">
        <v>145</v>
      </c>
      <c r="D156" s="107"/>
      <c r="E156" s="108"/>
      <c r="F156" s="109"/>
      <c r="G156" s="110">
        <f>SUM(G119:G155)</f>
        <v>0</v>
      </c>
    </row>
    <row r="157" spans="1:7">
      <c r="B157" s="111"/>
      <c r="C157" s="112"/>
      <c r="D157" s="113"/>
      <c r="E157" s="114"/>
      <c r="F157" s="115"/>
      <c r="G157" s="116"/>
    </row>
    <row r="158" spans="1:7">
      <c r="B158" s="111"/>
      <c r="C158" s="112"/>
      <c r="D158" s="113"/>
      <c r="E158" s="114"/>
      <c r="F158" s="115"/>
      <c r="G158" s="116"/>
    </row>
    <row r="159" spans="1:7">
      <c r="A159" s="106" t="s">
        <v>21</v>
      </c>
      <c r="B159" s="106"/>
      <c r="C159" s="79" t="s">
        <v>54</v>
      </c>
      <c r="D159" s="107"/>
      <c r="E159" s="108"/>
      <c r="F159" s="109"/>
      <c r="G159" s="110"/>
    </row>
    <row r="160" spans="1:7">
      <c r="A160" s="111"/>
      <c r="B160" s="111"/>
      <c r="C160" s="112"/>
      <c r="D160" s="113"/>
      <c r="E160" s="114"/>
      <c r="F160" s="115"/>
      <c r="G160" s="116"/>
    </row>
    <row r="161" spans="1:7">
      <c r="A161" s="84" t="s">
        <v>34</v>
      </c>
      <c r="B161" s="84" t="s">
        <v>52</v>
      </c>
      <c r="C161" s="123" t="s">
        <v>56</v>
      </c>
      <c r="D161" s="1"/>
      <c r="E161" s="92"/>
      <c r="G161" s="86"/>
    </row>
    <row r="162" spans="1:7" ht="63" customHeight="1">
      <c r="C162" s="77" t="s">
        <v>247</v>
      </c>
      <c r="D162" s="1"/>
      <c r="E162" s="92"/>
      <c r="G162" s="86"/>
    </row>
    <row r="163" spans="1:7" ht="12.95" customHeight="1">
      <c r="C163" s="77" t="s">
        <v>55</v>
      </c>
      <c r="D163" s="1"/>
      <c r="E163" s="92"/>
      <c r="G163" s="86"/>
    </row>
    <row r="164" spans="1:7" ht="12.95" customHeight="1">
      <c r="C164" s="77" t="s">
        <v>23</v>
      </c>
      <c r="D164" s="1"/>
      <c r="E164" s="92"/>
      <c r="G164" s="86"/>
    </row>
    <row r="165" spans="1:7" ht="26.1" customHeight="1">
      <c r="A165" s="84" t="s">
        <v>289</v>
      </c>
      <c r="C165" s="77" t="s">
        <v>244</v>
      </c>
      <c r="D165" s="1" t="s">
        <v>47</v>
      </c>
      <c r="E165" s="60">
        <v>300</v>
      </c>
      <c r="G165" s="86">
        <f>E165*F165</f>
        <v>0</v>
      </c>
    </row>
    <row r="166" spans="1:7" ht="26.1" customHeight="1">
      <c r="A166" s="84" t="s">
        <v>290</v>
      </c>
      <c r="C166" s="77" t="s">
        <v>260</v>
      </c>
      <c r="D166" s="1" t="s">
        <v>47</v>
      </c>
      <c r="E166" s="60">
        <f>175*0.45</f>
        <v>78.75</v>
      </c>
      <c r="G166" s="86">
        <f>E166*F166</f>
        <v>0</v>
      </c>
    </row>
    <row r="167" spans="1:7" ht="26.1" customHeight="1">
      <c r="A167" s="84" t="s">
        <v>291</v>
      </c>
      <c r="C167" s="77" t="s">
        <v>245</v>
      </c>
      <c r="D167" s="1" t="s">
        <v>47</v>
      </c>
      <c r="E167" s="60">
        <v>300</v>
      </c>
      <c r="G167" s="86">
        <f>E167*F167</f>
        <v>0</v>
      </c>
    </row>
    <row r="168" spans="1:7" ht="26.1" customHeight="1">
      <c r="A168" s="87" t="s">
        <v>292</v>
      </c>
      <c r="B168" s="87"/>
      <c r="C168" s="99" t="s">
        <v>246</v>
      </c>
      <c r="D168" s="89" t="s">
        <v>47</v>
      </c>
      <c r="E168" s="90">
        <v>175</v>
      </c>
      <c r="F168" s="90"/>
      <c r="G168" s="91">
        <f>E168*F168</f>
        <v>0</v>
      </c>
    </row>
    <row r="169" spans="1:7">
      <c r="B169" s="126"/>
      <c r="C169" s="77"/>
      <c r="D169" s="1"/>
      <c r="E169" s="92"/>
      <c r="G169" s="86"/>
    </row>
    <row r="170" spans="1:7" ht="25.5">
      <c r="A170" s="84" t="s">
        <v>33</v>
      </c>
      <c r="B170" s="84" t="s">
        <v>49</v>
      </c>
      <c r="C170" s="123" t="s">
        <v>307</v>
      </c>
      <c r="D170" s="1"/>
      <c r="E170" s="92"/>
      <c r="G170" s="86"/>
    </row>
    <row r="171" spans="1:7" ht="168" customHeight="1">
      <c r="C171" s="77" t="s">
        <v>215</v>
      </c>
      <c r="D171" s="1"/>
      <c r="E171" s="92"/>
      <c r="G171" s="86"/>
    </row>
    <row r="172" spans="1:7">
      <c r="C172" s="77" t="s">
        <v>75</v>
      </c>
      <c r="D172" s="1"/>
      <c r="E172" s="92"/>
      <c r="G172" s="86"/>
    </row>
    <row r="173" spans="1:7" ht="25.5">
      <c r="A173" s="87"/>
      <c r="B173" s="87"/>
      <c r="C173" s="99" t="s">
        <v>248</v>
      </c>
      <c r="D173" s="89" t="s">
        <v>16</v>
      </c>
      <c r="E173" s="90">
        <v>550</v>
      </c>
      <c r="F173" s="90"/>
      <c r="G173" s="91">
        <f t="shared" ref="G173" si="9">E173*F173</f>
        <v>0</v>
      </c>
    </row>
    <row r="174" spans="1:7">
      <c r="A174" s="100"/>
      <c r="B174" s="100"/>
      <c r="C174" s="101"/>
      <c r="D174" s="102"/>
      <c r="E174" s="104"/>
      <c r="F174" s="104"/>
      <c r="G174" s="105"/>
    </row>
    <row r="175" spans="1:7">
      <c r="A175" s="100" t="s">
        <v>22</v>
      </c>
      <c r="B175" s="100"/>
      <c r="C175" s="101" t="s">
        <v>252</v>
      </c>
      <c r="D175" s="102"/>
      <c r="E175" s="104"/>
      <c r="F175" s="104"/>
      <c r="G175" s="105"/>
    </row>
    <row r="176" spans="1:7" ht="229.5">
      <c r="A176" s="100"/>
      <c r="B176" s="100"/>
      <c r="C176" s="101" t="s">
        <v>253</v>
      </c>
      <c r="D176" s="102"/>
      <c r="E176" s="104"/>
      <c r="F176" s="104"/>
      <c r="G176" s="105"/>
    </row>
    <row r="177" spans="1:7" ht="38.25">
      <c r="A177" s="100"/>
      <c r="B177" s="100"/>
      <c r="C177" s="101" t="s">
        <v>254</v>
      </c>
      <c r="D177" s="102"/>
      <c r="E177" s="104"/>
      <c r="F177" s="104"/>
      <c r="G177" s="105"/>
    </row>
    <row r="178" spans="1:7">
      <c r="A178" s="87"/>
      <c r="B178" s="87"/>
      <c r="C178" s="88" t="s">
        <v>255</v>
      </c>
      <c r="D178" s="89" t="s">
        <v>16</v>
      </c>
      <c r="E178" s="90">
        <v>775</v>
      </c>
      <c r="F178" s="90"/>
      <c r="G178" s="91">
        <f t="shared" ref="G178" si="10">E178*F178</f>
        <v>0</v>
      </c>
    </row>
    <row r="179" spans="1:7">
      <c r="B179" s="126"/>
      <c r="C179" s="77"/>
      <c r="D179" s="1"/>
      <c r="E179" s="92"/>
      <c r="G179" s="86"/>
    </row>
    <row r="180" spans="1:7">
      <c r="A180" s="84" t="s">
        <v>142</v>
      </c>
      <c r="B180" s="84" t="s">
        <v>49</v>
      </c>
      <c r="C180" s="123" t="s">
        <v>249</v>
      </c>
      <c r="D180" s="1"/>
      <c r="E180" s="92"/>
      <c r="G180" s="86"/>
    </row>
    <row r="181" spans="1:7" ht="166.5" customHeight="1">
      <c r="C181" s="77" t="s">
        <v>215</v>
      </c>
      <c r="D181" s="1"/>
      <c r="E181" s="92"/>
      <c r="G181" s="86"/>
    </row>
    <row r="182" spans="1:7">
      <c r="C182" s="77" t="s">
        <v>257</v>
      </c>
      <c r="D182" s="1"/>
      <c r="E182" s="92"/>
      <c r="G182" s="86"/>
    </row>
    <row r="183" spans="1:7" ht="25.5">
      <c r="A183" s="87"/>
      <c r="B183" s="87"/>
      <c r="C183" s="99" t="s">
        <v>250</v>
      </c>
      <c r="D183" s="89" t="s">
        <v>251</v>
      </c>
      <c r="E183" s="90">
        <v>85</v>
      </c>
      <c r="F183" s="90"/>
      <c r="G183" s="91">
        <f t="shared" ref="G183" si="11">E183*F183</f>
        <v>0</v>
      </c>
    </row>
    <row r="184" spans="1:7">
      <c r="A184" s="100"/>
      <c r="B184" s="100"/>
      <c r="C184" s="101"/>
      <c r="D184" s="102"/>
      <c r="E184" s="104"/>
      <c r="F184" s="104"/>
      <c r="G184" s="105"/>
    </row>
    <row r="185" spans="1:7">
      <c r="A185" s="84" t="s">
        <v>141</v>
      </c>
      <c r="B185" s="84" t="s">
        <v>50</v>
      </c>
      <c r="C185" s="123" t="s">
        <v>256</v>
      </c>
      <c r="D185" s="1"/>
      <c r="E185" s="92"/>
      <c r="G185" s="86"/>
    </row>
    <row r="186" spans="1:7" ht="153">
      <c r="C186" s="77" t="s">
        <v>216</v>
      </c>
      <c r="D186" s="1"/>
      <c r="E186" s="92"/>
      <c r="G186" s="86"/>
    </row>
    <row r="187" spans="1:7">
      <c r="C187" s="77" t="s">
        <v>258</v>
      </c>
      <c r="D187" s="1"/>
      <c r="E187" s="92"/>
      <c r="G187" s="86"/>
    </row>
    <row r="188" spans="1:7" ht="25.5">
      <c r="A188" s="87"/>
      <c r="B188" s="87"/>
      <c r="C188" s="99" t="s">
        <v>259</v>
      </c>
      <c r="D188" s="89" t="s">
        <v>251</v>
      </c>
      <c r="E188" s="90">
        <v>125</v>
      </c>
      <c r="F188" s="90"/>
      <c r="G188" s="91">
        <f>E188*F188</f>
        <v>0</v>
      </c>
    </row>
    <row r="189" spans="1:7">
      <c r="A189" s="100"/>
      <c r="B189" s="100"/>
      <c r="C189" s="101"/>
      <c r="D189" s="102"/>
      <c r="E189" s="104"/>
      <c r="F189" s="104"/>
      <c r="G189" s="105"/>
    </row>
    <row r="190" spans="1:7">
      <c r="A190" s="84" t="s">
        <v>143</v>
      </c>
      <c r="B190" s="84" t="s">
        <v>50</v>
      </c>
      <c r="C190" s="123" t="s">
        <v>98</v>
      </c>
      <c r="D190" s="1"/>
      <c r="E190" s="92"/>
      <c r="G190" s="86"/>
    </row>
    <row r="191" spans="1:7" ht="151.5" customHeight="1">
      <c r="C191" s="77" t="s">
        <v>216</v>
      </c>
      <c r="D191" s="1"/>
      <c r="E191" s="92"/>
      <c r="G191" s="86"/>
    </row>
    <row r="192" spans="1:7">
      <c r="C192" s="77" t="s">
        <v>53</v>
      </c>
      <c r="D192" s="1"/>
      <c r="E192" s="92"/>
      <c r="G192" s="86"/>
    </row>
    <row r="193" spans="1:7" ht="12.75" customHeight="1">
      <c r="A193" s="84" t="s">
        <v>293</v>
      </c>
      <c r="C193" s="77" t="s">
        <v>197</v>
      </c>
      <c r="D193" s="1" t="s">
        <v>16</v>
      </c>
      <c r="E193" s="104">
        <v>3800</v>
      </c>
      <c r="G193" s="86">
        <f>E193*F193</f>
        <v>0</v>
      </c>
    </row>
    <row r="194" spans="1:7" ht="26.1" customHeight="1">
      <c r="A194" s="87" t="s">
        <v>294</v>
      </c>
      <c r="B194" s="87"/>
      <c r="C194" s="99" t="s">
        <v>153</v>
      </c>
      <c r="D194" s="89" t="s">
        <v>16</v>
      </c>
      <c r="E194" s="90">
        <v>1040</v>
      </c>
      <c r="F194" s="90"/>
      <c r="G194" s="91">
        <f>E194*F194</f>
        <v>0</v>
      </c>
    </row>
    <row r="195" spans="1:7">
      <c r="C195" s="77"/>
      <c r="D195" s="1"/>
      <c r="E195" s="92"/>
      <c r="G195" s="86"/>
    </row>
    <row r="196" spans="1:7">
      <c r="A196" s="84" t="s">
        <v>144</v>
      </c>
      <c r="C196" s="77" t="s">
        <v>186</v>
      </c>
      <c r="D196" s="1"/>
      <c r="E196" s="92"/>
      <c r="G196" s="86"/>
    </row>
    <row r="197" spans="1:7" ht="84" customHeight="1">
      <c r="C197" s="77" t="s">
        <v>217</v>
      </c>
      <c r="D197" s="1"/>
      <c r="E197" s="60"/>
      <c r="G197" s="86"/>
    </row>
    <row r="198" spans="1:7">
      <c r="C198" s="77" t="s">
        <v>187</v>
      </c>
      <c r="D198" s="1"/>
      <c r="E198" s="60"/>
      <c r="G198" s="86"/>
    </row>
    <row r="199" spans="1:7" ht="26.1" customHeight="1">
      <c r="A199" s="84" t="s">
        <v>295</v>
      </c>
      <c r="C199" s="77" t="s">
        <v>188</v>
      </c>
      <c r="D199" s="1" t="s">
        <v>16</v>
      </c>
      <c r="E199" s="60">
        <v>5</v>
      </c>
      <c r="G199" s="86">
        <f>F199*E199</f>
        <v>0</v>
      </c>
    </row>
    <row r="200" spans="1:7" ht="26.1" customHeight="1">
      <c r="A200" s="87" t="s">
        <v>296</v>
      </c>
      <c r="B200" s="87"/>
      <c r="C200" s="99" t="s">
        <v>189</v>
      </c>
      <c r="D200" s="89" t="s">
        <v>16</v>
      </c>
      <c r="E200" s="90">
        <v>5</v>
      </c>
      <c r="F200" s="90"/>
      <c r="G200" s="91">
        <f>F200*E200</f>
        <v>0</v>
      </c>
    </row>
    <row r="201" spans="1:7">
      <c r="C201" s="77"/>
      <c r="D201" s="1"/>
      <c r="E201" s="92"/>
      <c r="G201" s="86"/>
    </row>
    <row r="202" spans="1:7">
      <c r="A202" s="106"/>
      <c r="B202" s="106"/>
      <c r="C202" s="79" t="s">
        <v>297</v>
      </c>
      <c r="D202" s="107"/>
      <c r="E202" s="108"/>
      <c r="F202" s="109"/>
      <c r="G202" s="110">
        <f>SUM(G160:G201)</f>
        <v>0</v>
      </c>
    </row>
    <row r="203" spans="1:7">
      <c r="C203" s="77"/>
      <c r="D203" s="1"/>
      <c r="E203" s="92"/>
      <c r="G203" s="86"/>
    </row>
    <row r="204" spans="1:7">
      <c r="A204" s="111"/>
      <c r="B204" s="111"/>
      <c r="C204" s="112"/>
      <c r="D204" s="113"/>
      <c r="E204" s="114"/>
      <c r="F204" s="115"/>
      <c r="G204" s="116"/>
    </row>
    <row r="205" spans="1:7">
      <c r="A205" s="106" t="s">
        <v>24</v>
      </c>
      <c r="B205" s="106"/>
      <c r="C205" s="127" t="s">
        <v>36</v>
      </c>
      <c r="D205" s="128"/>
      <c r="E205" s="108"/>
      <c r="F205" s="109"/>
      <c r="G205" s="110"/>
    </row>
    <row r="206" spans="1:7">
      <c r="C206" s="77"/>
      <c r="D206" s="1"/>
      <c r="E206" s="92"/>
      <c r="G206" s="86"/>
    </row>
    <row r="207" spans="1:7">
      <c r="A207" s="84" t="s">
        <v>79</v>
      </c>
      <c r="C207" s="77" t="s">
        <v>209</v>
      </c>
      <c r="D207" s="1"/>
      <c r="E207" s="92"/>
      <c r="G207" s="86"/>
    </row>
    <row r="208" spans="1:7" ht="127.5">
      <c r="C208" s="77" t="s">
        <v>210</v>
      </c>
      <c r="D208" s="1"/>
      <c r="E208" s="92"/>
      <c r="G208" s="86"/>
    </row>
    <row r="209" spans="1:7">
      <c r="A209" s="87"/>
      <c r="B209" s="87"/>
      <c r="C209" s="129" t="s">
        <v>264</v>
      </c>
      <c r="D209" s="89" t="s">
        <v>40</v>
      </c>
      <c r="E209" s="90">
        <v>1</v>
      </c>
      <c r="F209" s="90"/>
      <c r="G209" s="91">
        <f>F209*E209</f>
        <v>0</v>
      </c>
    </row>
    <row r="210" spans="1:7">
      <c r="A210" s="100"/>
      <c r="B210" s="100"/>
      <c r="C210" s="130"/>
      <c r="D210" s="102"/>
      <c r="E210" s="104"/>
      <c r="F210" s="104"/>
      <c r="G210" s="105"/>
    </row>
    <row r="211" spans="1:7">
      <c r="A211" s="84" t="s">
        <v>25</v>
      </c>
      <c r="C211" s="77" t="s">
        <v>261</v>
      </c>
      <c r="D211" s="1"/>
      <c r="E211" s="60"/>
      <c r="G211" s="86"/>
    </row>
    <row r="212" spans="1:7" ht="91.5" customHeight="1">
      <c r="C212" s="77" t="s">
        <v>263</v>
      </c>
      <c r="D212" s="1"/>
      <c r="E212" s="60"/>
      <c r="G212" s="86"/>
    </row>
    <row r="213" spans="1:7">
      <c r="A213" s="87"/>
      <c r="B213" s="87"/>
      <c r="C213" s="129" t="s">
        <v>262</v>
      </c>
      <c r="D213" s="89" t="s">
        <v>40</v>
      </c>
      <c r="E213" s="90">
        <v>1</v>
      </c>
      <c r="F213" s="90"/>
      <c r="G213" s="91">
        <f>F213*E213</f>
        <v>0</v>
      </c>
    </row>
    <row r="214" spans="1:7">
      <c r="C214" s="123"/>
      <c r="D214" s="1"/>
      <c r="E214" s="60"/>
      <c r="G214" s="86"/>
    </row>
    <row r="215" spans="1:7" ht="25.5">
      <c r="A215" s="84" t="s">
        <v>68</v>
      </c>
      <c r="C215" s="77" t="s">
        <v>311</v>
      </c>
      <c r="D215" s="1"/>
      <c r="E215" s="60"/>
      <c r="G215" s="86"/>
    </row>
    <row r="216" spans="1:7" ht="38.25">
      <c r="C216" s="77" t="s">
        <v>312</v>
      </c>
      <c r="D216" s="1"/>
      <c r="E216" s="60"/>
      <c r="G216" s="86"/>
    </row>
    <row r="217" spans="1:7" ht="25.5">
      <c r="A217" s="87"/>
      <c r="B217" s="87"/>
      <c r="C217" s="129" t="s">
        <v>310</v>
      </c>
      <c r="D217" s="89" t="s">
        <v>78</v>
      </c>
      <c r="E217" s="90">
        <v>6</v>
      </c>
      <c r="F217" s="90"/>
      <c r="G217" s="91">
        <f>F217*E217</f>
        <v>0</v>
      </c>
    </row>
    <row r="218" spans="1:7">
      <c r="A218" s="100"/>
      <c r="B218" s="100"/>
      <c r="C218" s="130"/>
      <c r="D218" s="102"/>
      <c r="E218" s="104"/>
      <c r="F218" s="104"/>
      <c r="G218" s="105"/>
    </row>
    <row r="219" spans="1:7">
      <c r="B219" s="84" t="s">
        <v>109</v>
      </c>
      <c r="C219" s="123" t="s">
        <v>110</v>
      </c>
      <c r="D219" s="1"/>
      <c r="E219" s="92"/>
      <c r="G219" s="86"/>
    </row>
    <row r="220" spans="1:7">
      <c r="A220" s="84" t="s">
        <v>183</v>
      </c>
      <c r="C220" s="123" t="s">
        <v>127</v>
      </c>
      <c r="D220" s="1"/>
      <c r="E220" s="92"/>
      <c r="G220" s="86"/>
    </row>
    <row r="221" spans="1:7" ht="117.75" customHeight="1">
      <c r="C221" s="123" t="s">
        <v>128</v>
      </c>
      <c r="D221" s="1"/>
      <c r="E221" s="60"/>
      <c r="G221" s="86"/>
    </row>
    <row r="222" spans="1:7">
      <c r="A222" s="87"/>
      <c r="B222" s="87"/>
      <c r="C222" s="129" t="s">
        <v>129</v>
      </c>
      <c r="D222" s="89" t="s">
        <v>40</v>
      </c>
      <c r="E222" s="90">
        <v>6</v>
      </c>
      <c r="F222" s="90"/>
      <c r="G222" s="91">
        <f>F222*E222</f>
        <v>0</v>
      </c>
    </row>
    <row r="223" spans="1:7">
      <c r="C223" s="123"/>
      <c r="D223" s="1"/>
      <c r="E223" s="60"/>
      <c r="G223" s="86"/>
    </row>
    <row r="224" spans="1:7">
      <c r="A224" s="84" t="s">
        <v>190</v>
      </c>
      <c r="C224" s="123" t="s">
        <v>130</v>
      </c>
      <c r="D224" s="1"/>
      <c r="E224" s="60"/>
      <c r="G224" s="86"/>
    </row>
    <row r="225" spans="1:7" ht="99.95" customHeight="1">
      <c r="C225" s="123" t="s">
        <v>131</v>
      </c>
      <c r="D225" s="1"/>
      <c r="E225" s="60"/>
      <c r="G225" s="86"/>
    </row>
    <row r="226" spans="1:7">
      <c r="A226" s="87"/>
      <c r="B226" s="87"/>
      <c r="C226" s="129" t="s">
        <v>132</v>
      </c>
      <c r="D226" s="89" t="s">
        <v>78</v>
      </c>
      <c r="E226" s="90">
        <v>25</v>
      </c>
      <c r="F226" s="90"/>
      <c r="G226" s="91">
        <f>F226*E226</f>
        <v>0</v>
      </c>
    </row>
    <row r="227" spans="1:7">
      <c r="C227" s="123"/>
      <c r="D227" s="1"/>
      <c r="E227" s="92"/>
      <c r="G227" s="86"/>
    </row>
    <row r="228" spans="1:7">
      <c r="A228" s="84" t="s">
        <v>298</v>
      </c>
      <c r="B228" s="84" t="s">
        <v>148</v>
      </c>
      <c r="C228" s="123" t="s">
        <v>149</v>
      </c>
      <c r="D228" s="1"/>
      <c r="E228" s="92"/>
      <c r="G228" s="86"/>
    </row>
    <row r="229" spans="1:7" ht="133.5" customHeight="1">
      <c r="C229" s="77" t="s">
        <v>150</v>
      </c>
      <c r="D229" s="1"/>
      <c r="E229" s="92"/>
      <c r="G229" s="86"/>
    </row>
    <row r="230" spans="1:7">
      <c r="C230" s="123" t="s">
        <v>55</v>
      </c>
      <c r="D230" s="1"/>
      <c r="E230" s="92"/>
      <c r="G230" s="86"/>
    </row>
    <row r="231" spans="1:7">
      <c r="A231" s="87"/>
      <c r="B231" s="87"/>
      <c r="C231" s="129" t="s">
        <v>191</v>
      </c>
      <c r="D231" s="89" t="s">
        <v>40</v>
      </c>
      <c r="E231" s="90">
        <v>2</v>
      </c>
      <c r="F231" s="90"/>
      <c r="G231" s="91">
        <f t="shared" ref="G231" si="12">F231*E231</f>
        <v>0</v>
      </c>
    </row>
    <row r="232" spans="1:7">
      <c r="C232" s="77"/>
      <c r="D232" s="1"/>
      <c r="E232" s="92"/>
      <c r="G232" s="86"/>
    </row>
    <row r="233" spans="1:7">
      <c r="A233" s="84" t="s">
        <v>299</v>
      </c>
      <c r="B233" s="84" t="s">
        <v>111</v>
      </c>
      <c r="C233" s="77" t="s">
        <v>112</v>
      </c>
      <c r="D233" s="1"/>
      <c r="E233" s="121"/>
      <c r="G233" s="86"/>
    </row>
    <row r="234" spans="1:7" ht="143.25" customHeight="1">
      <c r="C234" s="77" t="s">
        <v>151</v>
      </c>
      <c r="D234" s="1"/>
      <c r="E234" s="92"/>
      <c r="G234" s="86"/>
    </row>
    <row r="235" spans="1:7">
      <c r="C235" s="77" t="s">
        <v>55</v>
      </c>
      <c r="D235" s="1"/>
      <c r="E235" s="92"/>
      <c r="G235" s="86"/>
    </row>
    <row r="236" spans="1:7">
      <c r="A236" s="100"/>
      <c r="B236" s="100"/>
      <c r="C236" s="101" t="s">
        <v>265</v>
      </c>
      <c r="D236" s="102" t="s">
        <v>40</v>
      </c>
      <c r="E236" s="104">
        <v>1</v>
      </c>
      <c r="F236" s="104"/>
      <c r="G236" s="105">
        <f t="shared" ref="G236" si="13">E236*F236</f>
        <v>0</v>
      </c>
    </row>
    <row r="237" spans="1:7">
      <c r="A237" s="87"/>
      <c r="B237" s="87"/>
      <c r="C237" s="99" t="s">
        <v>267</v>
      </c>
      <c r="D237" s="89" t="s">
        <v>40</v>
      </c>
      <c r="E237" s="90">
        <v>2</v>
      </c>
      <c r="F237" s="90"/>
      <c r="G237" s="91">
        <f t="shared" ref="G237" si="14">E237*F237</f>
        <v>0</v>
      </c>
    </row>
    <row r="238" spans="1:7">
      <c r="C238" s="77"/>
      <c r="D238" s="1"/>
      <c r="E238" s="92"/>
      <c r="G238" s="86"/>
    </row>
    <row r="239" spans="1:7">
      <c r="A239" s="84" t="s">
        <v>300</v>
      </c>
      <c r="B239" s="84" t="s">
        <v>113</v>
      </c>
      <c r="C239" s="123" t="s">
        <v>114</v>
      </c>
      <c r="D239" s="1"/>
      <c r="E239" s="92"/>
      <c r="G239" s="86"/>
    </row>
    <row r="240" spans="1:7" ht="120" customHeight="1">
      <c r="C240" s="77" t="s">
        <v>152</v>
      </c>
      <c r="D240" s="1"/>
      <c r="E240" s="92"/>
      <c r="G240" s="86"/>
    </row>
    <row r="241" spans="1:7">
      <c r="C241" s="77" t="s">
        <v>55</v>
      </c>
      <c r="D241" s="1"/>
      <c r="E241" s="92"/>
      <c r="G241" s="86"/>
    </row>
    <row r="242" spans="1:7">
      <c r="A242" s="84" t="s">
        <v>301</v>
      </c>
      <c r="C242" s="101" t="s">
        <v>266</v>
      </c>
      <c r="D242" s="102" t="s">
        <v>40</v>
      </c>
      <c r="E242" s="104">
        <v>1</v>
      </c>
      <c r="F242" s="104"/>
      <c r="G242" s="105">
        <f t="shared" ref="G242" si="15">E242*F242</f>
        <v>0</v>
      </c>
    </row>
    <row r="243" spans="1:7">
      <c r="A243" s="87" t="s">
        <v>302</v>
      </c>
      <c r="B243" s="87"/>
      <c r="C243" s="99" t="s">
        <v>115</v>
      </c>
      <c r="D243" s="89" t="s">
        <v>40</v>
      </c>
      <c r="E243" s="90">
        <v>2</v>
      </c>
      <c r="F243" s="90"/>
      <c r="G243" s="91">
        <f t="shared" ref="G243" si="16">E243*F243</f>
        <v>0</v>
      </c>
    </row>
    <row r="244" spans="1:7">
      <c r="C244" s="77"/>
      <c r="D244" s="1"/>
      <c r="E244" s="92"/>
      <c r="G244" s="86"/>
    </row>
    <row r="245" spans="1:7">
      <c r="B245" s="84" t="s">
        <v>38</v>
      </c>
      <c r="C245" s="123" t="s">
        <v>48</v>
      </c>
      <c r="D245" s="1"/>
      <c r="E245" s="92"/>
      <c r="G245" s="86"/>
    </row>
    <row r="246" spans="1:7" ht="51.95" customHeight="1">
      <c r="C246" s="77" t="s">
        <v>60</v>
      </c>
      <c r="D246" s="1"/>
      <c r="E246" s="92"/>
      <c r="G246" s="86"/>
    </row>
    <row r="247" spans="1:7">
      <c r="C247" s="77"/>
      <c r="D247" s="1"/>
      <c r="E247" s="92"/>
      <c r="G247" s="86"/>
    </row>
    <row r="248" spans="1:7">
      <c r="A248" s="84" t="s">
        <v>303</v>
      </c>
      <c r="B248" s="84" t="s">
        <v>57</v>
      </c>
      <c r="C248" s="123" t="s">
        <v>58</v>
      </c>
      <c r="D248" s="1"/>
      <c r="E248" s="92"/>
      <c r="G248" s="86"/>
    </row>
    <row r="249" spans="1:7" ht="39" customHeight="1">
      <c r="C249" s="77" t="s">
        <v>61</v>
      </c>
      <c r="D249" s="1"/>
      <c r="E249" s="92"/>
      <c r="G249" s="86"/>
    </row>
    <row r="250" spans="1:7">
      <c r="C250" s="77" t="s">
        <v>55</v>
      </c>
      <c r="D250" s="1"/>
      <c r="E250" s="92"/>
      <c r="G250" s="86"/>
    </row>
    <row r="251" spans="1:7">
      <c r="A251" s="100" t="s">
        <v>304</v>
      </c>
      <c r="B251" s="100"/>
      <c r="C251" s="131" t="s">
        <v>308</v>
      </c>
      <c r="D251" s="102" t="s">
        <v>78</v>
      </c>
      <c r="E251" s="104">
        <v>50</v>
      </c>
      <c r="F251" s="104"/>
      <c r="G251" s="105">
        <f t="shared" ref="G251" si="17">E251*F251</f>
        <v>0</v>
      </c>
    </row>
    <row r="252" spans="1:7">
      <c r="A252" s="87" t="s">
        <v>305</v>
      </c>
      <c r="B252" s="87"/>
      <c r="C252" s="132" t="s">
        <v>309</v>
      </c>
      <c r="D252" s="89" t="s">
        <v>78</v>
      </c>
      <c r="E252" s="90">
        <v>700</v>
      </c>
      <c r="F252" s="90"/>
      <c r="G252" s="91">
        <f t="shared" ref="G252" si="18">E252*F252</f>
        <v>0</v>
      </c>
    </row>
    <row r="253" spans="1:7">
      <c r="C253" s="133"/>
      <c r="D253" s="1"/>
      <c r="E253" s="92"/>
      <c r="G253" s="86"/>
    </row>
    <row r="254" spans="1:7">
      <c r="A254" s="84" t="s">
        <v>314</v>
      </c>
      <c r="B254" s="84" t="s">
        <v>116</v>
      </c>
      <c r="C254" s="123" t="s">
        <v>117</v>
      </c>
      <c r="D254" s="1"/>
      <c r="E254" s="92"/>
      <c r="G254" s="86"/>
    </row>
    <row r="255" spans="1:7">
      <c r="C255" s="77" t="s">
        <v>55</v>
      </c>
      <c r="D255" s="1"/>
      <c r="E255" s="60"/>
      <c r="G255" s="86"/>
    </row>
    <row r="256" spans="1:7">
      <c r="A256" s="84" t="s">
        <v>313</v>
      </c>
      <c r="C256" s="119" t="s">
        <v>211</v>
      </c>
      <c r="D256" s="1" t="s">
        <v>78</v>
      </c>
      <c r="E256" s="60">
        <v>6</v>
      </c>
      <c r="G256" s="86">
        <f t="shared" ref="G256" si="19">E256*F256</f>
        <v>0</v>
      </c>
    </row>
    <row r="257" spans="1:7">
      <c r="A257" s="84" t="s">
        <v>315</v>
      </c>
      <c r="C257" s="119" t="s">
        <v>184</v>
      </c>
      <c r="D257" s="1" t="s">
        <v>78</v>
      </c>
      <c r="E257" s="60">
        <v>6</v>
      </c>
      <c r="G257" s="86">
        <f t="shared" ref="G257" si="20">E257*F257</f>
        <v>0</v>
      </c>
    </row>
    <row r="258" spans="1:7">
      <c r="A258" s="87" t="s">
        <v>316</v>
      </c>
      <c r="B258" s="87"/>
      <c r="C258" s="88" t="s">
        <v>118</v>
      </c>
      <c r="D258" s="89" t="s">
        <v>16</v>
      </c>
      <c r="E258" s="90">
        <v>38</v>
      </c>
      <c r="F258" s="90"/>
      <c r="G258" s="91">
        <f>F258*E258</f>
        <v>0</v>
      </c>
    </row>
    <row r="259" spans="1:7">
      <c r="A259" s="100"/>
      <c r="B259" s="100"/>
      <c r="C259" s="120"/>
      <c r="D259" s="102"/>
      <c r="E259" s="104"/>
      <c r="F259" s="104"/>
      <c r="G259" s="105"/>
    </row>
    <row r="260" spans="1:7">
      <c r="A260" s="106"/>
      <c r="B260" s="106"/>
      <c r="C260" s="79" t="s">
        <v>306</v>
      </c>
      <c r="D260" s="80"/>
      <c r="E260" s="81"/>
      <c r="F260" s="134"/>
      <c r="G260" s="135">
        <f>SUM(G208:G259)</f>
        <v>0</v>
      </c>
    </row>
    <row r="261" spans="1:7">
      <c r="C261" s="77"/>
      <c r="G261" s="86"/>
    </row>
    <row r="263" spans="1:7">
      <c r="A263" s="106" t="s">
        <v>321</v>
      </c>
      <c r="B263" s="106"/>
      <c r="C263" s="127" t="s">
        <v>322</v>
      </c>
      <c r="D263" s="128"/>
      <c r="E263" s="108"/>
      <c r="F263" s="109"/>
      <c r="G263" s="110"/>
    </row>
    <row r="265" spans="1:7" ht="25.5">
      <c r="A265" s="84" t="s">
        <v>323</v>
      </c>
      <c r="C265" s="85" t="s">
        <v>324</v>
      </c>
    </row>
    <row r="266" spans="1:7" ht="140.25">
      <c r="C266" s="85" t="s">
        <v>325</v>
      </c>
    </row>
    <row r="267" spans="1:7">
      <c r="C267" s="85" t="s">
        <v>326</v>
      </c>
      <c r="D267" s="75" t="s">
        <v>40</v>
      </c>
      <c r="E267" s="76">
        <v>50</v>
      </c>
    </row>
    <row r="269" spans="1:7" ht="25.5">
      <c r="A269" s="84" t="s">
        <v>327</v>
      </c>
      <c r="C269" s="85" t="s">
        <v>328</v>
      </c>
      <c r="D269" s="136" t="s">
        <v>47</v>
      </c>
      <c r="E269" s="137">
        <v>1.5</v>
      </c>
      <c r="F269" s="137"/>
    </row>
    <row r="270" spans="1:7">
      <c r="D270" s="136"/>
      <c r="E270" s="137"/>
      <c r="F270" s="137"/>
    </row>
    <row r="271" spans="1:7" ht="25.5">
      <c r="A271" s="84" t="s">
        <v>329</v>
      </c>
      <c r="C271" s="85" t="s">
        <v>330</v>
      </c>
      <c r="D271" s="136" t="s">
        <v>161</v>
      </c>
      <c r="E271" s="137">
        <v>2.5</v>
      </c>
      <c r="F271" s="137"/>
    </row>
    <row r="273" spans="1:7" ht="114.75">
      <c r="A273" s="84" t="s">
        <v>331</v>
      </c>
      <c r="C273" s="85" t="s">
        <v>332</v>
      </c>
      <c r="D273" s="136" t="s">
        <v>40</v>
      </c>
      <c r="E273" s="137">
        <v>50</v>
      </c>
      <c r="F273" s="137"/>
    </row>
    <row r="275" spans="1:7">
      <c r="A275" s="106"/>
      <c r="B275" s="106"/>
      <c r="C275" s="79" t="s">
        <v>333</v>
      </c>
      <c r="D275" s="80"/>
      <c r="E275" s="81"/>
      <c r="F275" s="134"/>
      <c r="G275" s="135">
        <f>SUM(G267:G273)</f>
        <v>0</v>
      </c>
    </row>
  </sheetData>
  <mergeCells count="1">
    <mergeCell ref="C2:G2"/>
  </mergeCells>
  <phoneticPr fontId="0" type="noConversion"/>
  <printOptions horizontalCentered="1" gridLines="1"/>
  <pageMargins left="0.70866141732283472" right="0.23622047244094491" top="0.35433070866141736" bottom="0.39370078740157483" header="0.27559055118110237" footer="0"/>
  <pageSetup paperSize="9" scale="65" orientation="portrait" verticalDpi="300" r:id="rId1"/>
  <headerFooter alignWithMargins="0">
    <oddFooter>&amp;C&amp;"Arial,Uobičajeno"&amp;8
&amp;R&amp;"Tahoma,Uobičajeno"&amp;10&amp;P/&amp;N</oddFooter>
  </headerFooter>
  <rowBreaks count="12" manualBreakCount="12">
    <brk id="17" max="6" man="1"/>
    <brk id="44" max="6" man="1"/>
    <brk id="56" max="6" man="1"/>
    <brk id="97" max="6" man="1"/>
    <brk id="116" max="6" man="1"/>
    <brk id="141" max="6" man="1"/>
    <brk id="157" max="6" man="1"/>
    <brk id="178" max="6" man="1"/>
    <brk id="203" max="6" man="1"/>
    <brk id="226" max="6" man="1"/>
    <brk id="252" max="6" man="1"/>
    <brk id="27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7"/>
  </sheetPr>
  <dimension ref="A1:L36"/>
  <sheetViews>
    <sheetView tabSelected="1" view="pageBreakPreview" zoomScale="110" zoomScaleNormal="110" zoomScaleSheetLayoutView="110" workbookViewId="0">
      <selection activeCell="F22" sqref="F22"/>
    </sheetView>
  </sheetViews>
  <sheetFormatPr defaultRowHeight="12.75"/>
  <cols>
    <col min="1" max="1" width="11.77734375" style="2" customWidth="1"/>
    <col min="2" max="2" width="17.77734375" style="2" customWidth="1"/>
    <col min="3" max="4" width="8.88671875" style="2"/>
    <col min="5" max="5" width="7.5546875" style="2" customWidth="1"/>
    <col min="6" max="6" width="12.77734375" style="2" bestFit="1" customWidth="1"/>
    <col min="7" max="10" width="8.88671875" style="2"/>
    <col min="11" max="11" width="10.109375" style="2" bestFit="1" customWidth="1"/>
    <col min="12" max="16384" width="8.88671875" style="2"/>
  </cols>
  <sheetData>
    <row r="1" spans="1:6" s="7" customFormat="1" ht="15" customHeight="1" thickTop="1">
      <c r="A1" s="24" t="s">
        <v>0</v>
      </c>
      <c r="B1" s="143" t="s">
        <v>317</v>
      </c>
      <c r="C1" s="143"/>
      <c r="D1" s="143"/>
      <c r="E1" s="143"/>
      <c r="F1" s="143"/>
    </row>
    <row r="2" spans="1:6" s="8" customFormat="1" ht="15" customHeight="1">
      <c r="A2" s="25"/>
      <c r="B2" s="144"/>
      <c r="C2" s="144"/>
      <c r="D2" s="144"/>
      <c r="E2" s="144"/>
      <c r="F2" s="144"/>
    </row>
    <row r="3" spans="1:6" s="8" customFormat="1" ht="30" customHeight="1">
      <c r="A3" s="26" t="s">
        <v>154</v>
      </c>
      <c r="B3" s="146" t="str">
        <f>'Troškovnik A. Stepinca Jakšić'!C2</f>
        <v>SANACIJA KOLNIKA I IZGRADNJA NOGOSTUPA UL. ALOJZIJA STEPINCA U JAKŠIĆU</v>
      </c>
      <c r="C3" s="146"/>
      <c r="D3" s="146"/>
      <c r="E3" s="146"/>
      <c r="F3" s="146"/>
    </row>
    <row r="4" spans="1:6" s="7" customFormat="1" ht="15" customHeight="1">
      <c r="A4" s="27" t="s">
        <v>72</v>
      </c>
      <c r="B4" s="28" t="s">
        <v>318</v>
      </c>
      <c r="C4" s="28"/>
      <c r="D4" s="28"/>
      <c r="E4" s="28"/>
      <c r="F4" s="28"/>
    </row>
    <row r="5" spans="1:6" s="7" customFormat="1" ht="15" customHeight="1">
      <c r="A5" s="27" t="s">
        <v>73</v>
      </c>
      <c r="B5" s="29" t="str">
        <f>'Troškovnik A. Stepinca Jakšić'!C5</f>
        <v>Požega, travanj 2020.god.</v>
      </c>
      <c r="C5" s="28"/>
      <c r="D5" s="28"/>
      <c r="E5" s="28"/>
      <c r="F5" s="28"/>
    </row>
    <row r="6" spans="1:6" s="7" customFormat="1" ht="15" customHeight="1">
      <c r="A6" s="30" t="s">
        <v>77</v>
      </c>
      <c r="B6" s="145" t="str">
        <f>'Troškovnik A. Stepinca Jakšić'!C4</f>
        <v>GRAĐEVINSKI PROJEKT PRMETNIH POVRŠINA</v>
      </c>
      <c r="C6" s="145"/>
      <c r="D6" s="145"/>
      <c r="E6" s="145"/>
      <c r="F6" s="145"/>
    </row>
    <row r="7" spans="1:6" s="7" customFormat="1" ht="15" customHeight="1" thickBot="1">
      <c r="A7" s="31" t="s">
        <v>74</v>
      </c>
      <c r="B7" s="32" t="str">
        <f>'Troškovnik A. Stepinca Jakšić'!C3</f>
        <v>IZVEDBENI PROJEKT</v>
      </c>
      <c r="C7" s="32"/>
      <c r="D7" s="32"/>
      <c r="E7" s="32"/>
      <c r="F7" s="32"/>
    </row>
    <row r="8" spans="1:6" s="7" customFormat="1" ht="17.25" customHeight="1" thickTop="1" thickBot="1">
      <c r="A8" s="9"/>
      <c r="B8" s="10"/>
      <c r="C8" s="11"/>
      <c r="D8" s="12"/>
      <c r="E8" s="13"/>
      <c r="F8" s="14"/>
    </row>
    <row r="9" spans="1:6" s="7" customFormat="1" ht="25.5" customHeight="1" thickBot="1">
      <c r="A9" s="141" t="s">
        <v>71</v>
      </c>
      <c r="B9" s="142"/>
      <c r="C9" s="142"/>
      <c r="D9" s="142"/>
      <c r="E9" s="142"/>
      <c r="F9" s="142"/>
    </row>
    <row r="10" spans="1:6" s="7" customFormat="1" ht="16.5" customHeight="1">
      <c r="A10" s="15"/>
      <c r="B10" s="16"/>
      <c r="C10" s="17"/>
      <c r="D10" s="18"/>
      <c r="E10" s="18"/>
      <c r="F10" s="18"/>
    </row>
    <row r="11" spans="1:6" s="7" customFormat="1" ht="18">
      <c r="A11" s="33" t="s">
        <v>26</v>
      </c>
      <c r="B11" s="34" t="s">
        <v>1</v>
      </c>
      <c r="C11" s="35"/>
      <c r="D11" s="36"/>
      <c r="E11" s="36"/>
      <c r="F11" s="37">
        <f>'Troškovnik A. Stepinca Jakšić'!G56</f>
        <v>0</v>
      </c>
    </row>
    <row r="12" spans="1:6" s="7" customFormat="1" ht="9.9499999999999993" customHeight="1">
      <c r="A12" s="38"/>
      <c r="B12" s="39"/>
      <c r="C12" s="40"/>
      <c r="D12" s="41"/>
      <c r="E12" s="41"/>
      <c r="F12" s="42"/>
    </row>
    <row r="13" spans="1:6" s="7" customFormat="1" ht="18">
      <c r="A13" s="33" t="s">
        <v>27</v>
      </c>
      <c r="B13" s="34" t="s">
        <v>2</v>
      </c>
      <c r="C13" s="35"/>
      <c r="D13" s="36"/>
      <c r="E13" s="36"/>
      <c r="F13" s="37">
        <f>'Troškovnik A. Stepinca Jakšić'!G115</f>
        <v>0</v>
      </c>
    </row>
    <row r="14" spans="1:6" s="7" customFormat="1" ht="9.9499999999999993" customHeight="1">
      <c r="A14" s="38"/>
      <c r="B14" s="39"/>
      <c r="C14" s="40"/>
      <c r="D14" s="41"/>
      <c r="E14" s="41"/>
      <c r="F14" s="42"/>
    </row>
    <row r="15" spans="1:6" s="7" customFormat="1" ht="18">
      <c r="A15" s="33" t="s">
        <v>28</v>
      </c>
      <c r="B15" s="34" t="s">
        <v>3</v>
      </c>
      <c r="C15" s="35"/>
      <c r="D15" s="36"/>
      <c r="E15" s="36"/>
      <c r="F15" s="37">
        <f>'Troškovnik A. Stepinca Jakšić'!G156</f>
        <v>0</v>
      </c>
    </row>
    <row r="16" spans="1:6" s="7" customFormat="1" ht="9.9499999999999993" customHeight="1">
      <c r="A16" s="38"/>
      <c r="B16" s="39"/>
      <c r="C16" s="40"/>
      <c r="D16" s="41"/>
      <c r="E16" s="41"/>
      <c r="F16" s="42"/>
    </row>
    <row r="17" spans="1:12" s="7" customFormat="1" ht="18">
      <c r="A17" s="33" t="s">
        <v>334</v>
      </c>
      <c r="B17" s="34" t="s">
        <v>4</v>
      </c>
      <c r="C17" s="35"/>
      <c r="D17" s="36"/>
      <c r="E17" s="36"/>
      <c r="F17" s="37">
        <f>'Troškovnik A. Stepinca Jakšić'!G202</f>
        <v>0</v>
      </c>
    </row>
    <row r="18" spans="1:12" s="7" customFormat="1" ht="9.9499999999999993" customHeight="1">
      <c r="A18" s="38"/>
      <c r="B18" s="39"/>
      <c r="C18" s="40"/>
      <c r="D18" s="41"/>
      <c r="E18" s="41"/>
      <c r="F18" s="42"/>
    </row>
    <row r="19" spans="1:12" s="7" customFormat="1" ht="18">
      <c r="A19" s="33" t="s">
        <v>29</v>
      </c>
      <c r="B19" s="34" t="s">
        <v>5</v>
      </c>
      <c r="C19" s="35"/>
      <c r="D19" s="36"/>
      <c r="E19" s="36"/>
      <c r="F19" s="37">
        <f>'Troškovnik A. Stepinca Jakšić'!G260</f>
        <v>0</v>
      </c>
    </row>
    <row r="20" spans="1:12" s="7" customFormat="1" ht="10.5" customHeight="1">
      <c r="A20" s="43"/>
      <c r="B20" s="39"/>
      <c r="C20" s="40"/>
      <c r="D20" s="41"/>
      <c r="E20" s="41"/>
      <c r="F20" s="44"/>
    </row>
    <row r="21" spans="1:12" s="7" customFormat="1" ht="18" customHeight="1" thickBot="1">
      <c r="A21" s="33" t="s">
        <v>126</v>
      </c>
      <c r="B21" s="34" t="s">
        <v>335</v>
      </c>
      <c r="C21" s="35"/>
      <c r="D21" s="36"/>
      <c r="E21" s="36"/>
      <c r="F21" s="37">
        <f>'Troškovnik A. Stepinca Jakšić'!G275</f>
        <v>0</v>
      </c>
    </row>
    <row r="22" spans="1:12" s="7" customFormat="1" ht="28.5" customHeight="1" thickBot="1">
      <c r="A22" s="45"/>
      <c r="B22" s="46" t="s">
        <v>11</v>
      </c>
      <c r="C22" s="45"/>
      <c r="D22" s="45"/>
      <c r="E22" s="45"/>
      <c r="F22" s="47">
        <f>SUM(F11:F21)</f>
        <v>0</v>
      </c>
      <c r="H22" s="19"/>
      <c r="J22" s="19"/>
      <c r="L22" s="20"/>
    </row>
    <row r="23" spans="1:12" ht="14.25" customHeight="1" thickBot="1">
      <c r="A23" s="48"/>
      <c r="B23" s="49"/>
      <c r="C23" s="50"/>
      <c r="D23" s="51"/>
      <c r="E23" s="52"/>
      <c r="F23" s="53"/>
    </row>
    <row r="24" spans="1:12" ht="28.5" customHeight="1" thickBot="1">
      <c r="A24" s="54"/>
      <c r="B24" s="55" t="s">
        <v>93</v>
      </c>
      <c r="C24" s="54"/>
      <c r="D24" s="54"/>
      <c r="E24" s="54"/>
      <c r="F24" s="56">
        <f>F22*0.25</f>
        <v>0</v>
      </c>
    </row>
    <row r="25" spans="1:12" ht="14.25" customHeight="1" thickBot="1">
      <c r="A25" s="48"/>
      <c r="B25" s="49"/>
      <c r="C25" s="50"/>
      <c r="D25" s="51"/>
      <c r="E25" s="52"/>
      <c r="F25" s="53"/>
    </row>
    <row r="26" spans="1:12" s="21" customFormat="1" ht="28.5" customHeight="1" thickBot="1">
      <c r="A26" s="57"/>
      <c r="B26" s="58" t="s">
        <v>12</v>
      </c>
      <c r="C26" s="57"/>
      <c r="D26" s="57"/>
      <c r="E26" s="57"/>
      <c r="F26" s="59">
        <f>SUM(F22:F24)</f>
        <v>0</v>
      </c>
    </row>
    <row r="27" spans="1:12">
      <c r="E27" s="1"/>
    </row>
    <row r="28" spans="1:12">
      <c r="E28" s="1"/>
    </row>
    <row r="29" spans="1:12">
      <c r="E29" s="1"/>
    </row>
    <row r="31" spans="1:12">
      <c r="A31" s="22"/>
      <c r="C31" s="3"/>
      <c r="D31" s="139" t="s">
        <v>320</v>
      </c>
      <c r="E31" s="139"/>
      <c r="F31" s="139"/>
    </row>
    <row r="32" spans="1:12">
      <c r="A32" s="22"/>
      <c r="C32" s="3"/>
      <c r="D32" s="3"/>
      <c r="E32" s="3"/>
      <c r="F32" s="3"/>
    </row>
    <row r="33" spans="1:6">
      <c r="A33" s="22"/>
      <c r="C33" s="3"/>
      <c r="D33" s="3"/>
      <c r="E33" s="3"/>
      <c r="F33" s="3"/>
    </row>
    <row r="34" spans="1:6">
      <c r="C34" s="3"/>
      <c r="D34" s="3"/>
      <c r="E34" s="3"/>
      <c r="F34" s="3"/>
    </row>
    <row r="35" spans="1:6">
      <c r="C35" s="3"/>
      <c r="D35" s="23"/>
      <c r="E35" s="23"/>
      <c r="F35" s="23"/>
    </row>
    <row r="36" spans="1:6">
      <c r="C36" s="3"/>
      <c r="D36" s="140"/>
      <c r="E36" s="140"/>
      <c r="F36" s="140"/>
    </row>
  </sheetData>
  <mergeCells count="6">
    <mergeCell ref="D31:F31"/>
    <mergeCell ref="D36:F36"/>
    <mergeCell ref="A9:F9"/>
    <mergeCell ref="B1:F2"/>
    <mergeCell ref="B6:F6"/>
    <mergeCell ref="B3:F3"/>
  </mergeCells>
  <phoneticPr fontId="0" type="noConversion"/>
  <pageMargins left="1.1100000000000001"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Troškovnik A. Stepinca Jakšić</vt:lpstr>
      <vt:lpstr>Rekapitulacija</vt:lpstr>
      <vt:lpstr>'Troškovnik A. Stepinca Jakšić'!Ispis_naslova</vt:lpstr>
      <vt:lpstr>Rekapitulacija!Podrucje_ispisa</vt:lpstr>
      <vt:lpstr>'Troškovnik A. Stepinca Jakšić'!Podrucje_ispisa</vt:lpstr>
    </vt:vector>
  </TitlesOfParts>
  <Manager>mr.sc. Josip Bošnjak, dipl.ing.građ.</Manager>
  <Company>Rencon d.o.o.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Zapadna obilaznica Vetova</dc:subject>
  <dc:creator>zpu</dc:creator>
  <cp:lastModifiedBy>Windows korisnik</cp:lastModifiedBy>
  <cp:lastPrinted>2020-06-01T11:45:09Z</cp:lastPrinted>
  <dcterms:created xsi:type="dcterms:W3CDTF">1997-05-14T10:58:24Z</dcterms:created>
  <dcterms:modified xsi:type="dcterms:W3CDTF">2020-06-05T10:19:24Z</dcterms:modified>
</cp:coreProperties>
</file>